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0" windowWidth="5120" windowHeight="7580" activeTab="1"/>
  </bookViews>
  <sheets>
    <sheet name="Manuel." sheetId="1" r:id="rId1"/>
    <sheet name="Calculs automatiques" sheetId="2" r:id="rId2"/>
  </sheets>
  <definedNames>
    <definedName name="\0" localSheetId="0">'Manuel.'!#REF!</definedName>
    <definedName name="\0">'Calculs automatiques'!#REF!</definedName>
    <definedName name="\A" localSheetId="0">'Manuel.'!#REF!</definedName>
    <definedName name="\A">'Calculs automatiques'!#REF!</definedName>
    <definedName name="\B" localSheetId="0">'Manuel.'!#REF!</definedName>
    <definedName name="\B">'Calculs automatiques'!#REF!</definedName>
    <definedName name="\C" localSheetId="0">'Manuel.'!#REF!</definedName>
    <definedName name="\C">'Calculs automatiques'!#REF!</definedName>
    <definedName name="\D" localSheetId="0">'Manuel.'!#REF!</definedName>
    <definedName name="\D">'Calculs automatiques'!#REF!</definedName>
    <definedName name="\E" localSheetId="0">'Manuel.'!#REF!</definedName>
    <definedName name="\E">'Calculs automatiques'!#REF!</definedName>
    <definedName name="\F" localSheetId="0">'Manuel.'!#REF!</definedName>
    <definedName name="\F">'Calculs automatiques'!#REF!</definedName>
    <definedName name="\G" localSheetId="0">'Manuel.'!#REF!</definedName>
    <definedName name="\G">'Calculs automatiques'!#REF!</definedName>
    <definedName name="\H" localSheetId="0">'Manuel.'!#REF!</definedName>
    <definedName name="\H">'Calculs automatiques'!#REF!</definedName>
    <definedName name="\I" localSheetId="0">'Manuel.'!#REF!</definedName>
    <definedName name="\I">'Calculs automatiques'!#REF!</definedName>
    <definedName name="\K" localSheetId="0">'Manuel.'!#REF!</definedName>
    <definedName name="\K">'Calculs automatiques'!#REF!</definedName>
    <definedName name="\M" localSheetId="0">'Manuel.'!#REF!</definedName>
    <definedName name="\M">'Calculs automatiques'!#REF!</definedName>
    <definedName name="\N" localSheetId="0">'Manuel.'!#REF!</definedName>
    <definedName name="\N">'Calculs automatiques'!#REF!</definedName>
    <definedName name="\O" localSheetId="0">'Manuel.'!#REF!</definedName>
    <definedName name="\O">'Calculs automatiques'!#REF!</definedName>
    <definedName name="\P" localSheetId="0">'Manuel.'!#REF!</definedName>
    <definedName name="\P">'Calculs automatiques'!#REF!</definedName>
    <definedName name="\Q" localSheetId="0">'Manuel.'!#REF!</definedName>
    <definedName name="\Q">'Calculs automatiques'!#REF!</definedName>
    <definedName name="\R" localSheetId="0">'Manuel.'!#REF!</definedName>
    <definedName name="\R">'Calculs automatiques'!#REF!</definedName>
    <definedName name="\S" localSheetId="0">'Manuel.'!#REF!</definedName>
    <definedName name="\S">'Calculs automatiques'!#REF!</definedName>
    <definedName name="\T" localSheetId="0">'Manuel.'!#REF!</definedName>
    <definedName name="\T">'Calculs automatiques'!#REF!</definedName>
    <definedName name="\U" localSheetId="0">'Manuel.'!#REF!</definedName>
    <definedName name="\U">'Calculs automatiques'!#REF!</definedName>
    <definedName name="\V" localSheetId="0">'Manuel.'!#REF!</definedName>
    <definedName name="\V">'Calculs automatiques'!#REF!</definedName>
    <definedName name="\W" localSheetId="0">'Manuel.'!#REF!</definedName>
    <definedName name="\W">'Calculs automatiques'!#REF!</definedName>
    <definedName name="\X" localSheetId="0">'Manuel.'!#REF!</definedName>
    <definedName name="\X">'Calculs automatiques'!#REF!</definedName>
    <definedName name="\Z" localSheetId="0">'Manuel.'!#REF!</definedName>
    <definedName name="\Z">'Calculs automatiques'!#REF!</definedName>
    <definedName name="_\B" localSheetId="0">'Manuel.'!#REF!</definedName>
    <definedName name="_\B">'Calculs automatiques'!#REF!</definedName>
    <definedName name="_xlfn.SINGLE" hidden="1">#NAME?</definedName>
    <definedName name="A" localSheetId="0">'Manuel.'!$C$9</definedName>
    <definedName name="A">'Calculs automatiques'!$C$9</definedName>
    <definedName name="ACT" localSheetId="0">'Manuel.'!$D$9:$L$43</definedName>
    <definedName name="ACT">'Calculs automatiques'!$D$9:$L$43</definedName>
    <definedName name="AM" localSheetId="0">'Manuel.'!#REF!</definedName>
    <definedName name="AM">'Calculs automatiques'!#REF!</definedName>
    <definedName name="ANALYSE" localSheetId="0">'Manuel.'!#REF!</definedName>
    <definedName name="ANALYSE">'Calculs automatiques'!#REF!</definedName>
    <definedName name="B" localSheetId="0">'Manuel.'!$U$9:$U$13</definedName>
    <definedName name="B">'Calculs automatiques'!$U$9:$U$13</definedName>
    <definedName name="BAREMES" localSheetId="0">'Manuel.'!#REF!</definedName>
    <definedName name="BAREMES">'Calculs automatiques'!#REF!</definedName>
    <definedName name="BASE" localSheetId="0">'Manuel.'!#REF!</definedName>
    <definedName name="BASE">'Calculs automatiques'!#REF!</definedName>
    <definedName name="CHAMP1" localSheetId="0">'Manuel.'!#REF!</definedName>
    <definedName name="CHAMP1">'Calculs automatiques'!#REF!</definedName>
    <definedName name="CHAMP2" localSheetId="0">'Manuel.'!#REF!</definedName>
    <definedName name="CHAMP2">'Calculs automatiques'!#REF!</definedName>
    <definedName name="COLLATION" localSheetId="0">'Manuel.'!#REF!</definedName>
    <definedName name="COLLATION">'Calculs automatiques'!#REF!</definedName>
    <definedName name="COUCHER" localSheetId="0">'Manuel.'!#REF!</definedName>
    <definedName name="COUCHER">'Calculs automatiques'!#REF!</definedName>
    <definedName name="CRITERE" localSheetId="0">'Manuel.'!#REF!</definedName>
    <definedName name="CRITERE">'Calculs automatiques'!#REF!</definedName>
    <definedName name="DATE" localSheetId="0">'Manuel.'!$C$1</definedName>
    <definedName name="DATE">'Calculs automatiques'!$C$1</definedName>
    <definedName name="DEBUT" localSheetId="0">'Manuel.'!#REF!</definedName>
    <definedName name="DEBUT">'Calculs automatiques'!#REF!</definedName>
    <definedName name="DÉJEUNER" localSheetId="0">'Manuel.'!#REF!</definedName>
    <definedName name="DÉJEUNER">'Calculs automatiques'!#REF!</definedName>
    <definedName name="DEP" localSheetId="0">'Manuel.'!$N$9:$N$43</definedName>
    <definedName name="DEP">'Calculs automatiques'!$N$9:$N$43</definedName>
    <definedName name="DÎNER" localSheetId="0">'Manuel.'!#REF!</definedName>
    <definedName name="DÎNER">'Calculs automatiques'!#REF!</definedName>
    <definedName name="DISQUE" localSheetId="0">'Manuel.'!#REF!</definedName>
    <definedName name="DISQUE">'Calculs automatiques'!#REF!</definedName>
    <definedName name="DISQUE1" localSheetId="0">'Manuel.'!#REF!</definedName>
    <definedName name="DISQUE1">'Calculs automatiques'!#REF!</definedName>
    <definedName name="DISQUETTE" localSheetId="0">'Manuel.'!#REF!</definedName>
    <definedName name="DISQUETTE">'Calculs automatiques'!#REF!</definedName>
    <definedName name="DISQUETTE1" localSheetId="0">'Manuel.'!#REF!</definedName>
    <definedName name="DISQUETTE1">'Calculs automatiques'!#REF!</definedName>
    <definedName name="DIVERS" localSheetId="0">'Manuel.'!#REF!</definedName>
    <definedName name="DIVERS">'Calculs automatiques'!#REF!</definedName>
    <definedName name="ENFANTS" localSheetId="0">'Manuel.'!#REF!</definedName>
    <definedName name="ENFANTS">'Calculs automatiques'!#REF!</definedName>
    <definedName name="EXTRACT" localSheetId="0">'Manuel.'!#REF!</definedName>
    <definedName name="EXTRACT">'Calculs automatiques'!#REF!</definedName>
    <definedName name="GDE" localSheetId="0">'Manuel.'!$T$9:$T$43</definedName>
    <definedName name="GDE">'Calculs automatiques'!$T$9:$T$43</definedName>
    <definedName name="KILO" localSheetId="0">'Manuel.'!#REF!</definedName>
    <definedName name="KILO">'Calculs automatiques'!#REF!</definedName>
    <definedName name="KL" localSheetId="0">'Manuel.'!#REF!</definedName>
    <definedName name="KL">'Calculs automatiques'!#REF!</definedName>
    <definedName name="MENU" localSheetId="0">'Manuel.'!#REF!</definedName>
    <definedName name="MENU">'Calculs automatiques'!#REF!</definedName>
    <definedName name="MENU1" localSheetId="0">'Manuel.'!#REF!</definedName>
    <definedName name="MENU1">'Calculs automatiques'!#REF!</definedName>
    <definedName name="MENU2" localSheetId="0">'Manuel.'!#REF!</definedName>
    <definedName name="MENU2">'Calculs automatiques'!#REF!</definedName>
    <definedName name="MENU3" localSheetId="0">'Manuel.'!#REF!</definedName>
    <definedName name="MENU3">'Calculs automatiques'!#REF!</definedName>
    <definedName name="MENU4" localSheetId="0">'Manuel.'!#REF!</definedName>
    <definedName name="MENU4">'Calculs automatiques'!#REF!</definedName>
    <definedName name="MENU4B" localSheetId="0">'Manuel.'!#REF!</definedName>
    <definedName name="MENU4B">'Calculs automatiques'!#REF!</definedName>
    <definedName name="MJ" localSheetId="0">'Manuel.'!#REF!</definedName>
    <definedName name="MJ">'Calculs automatiques'!#REF!</definedName>
    <definedName name="NUIT" localSheetId="0">'Manuel.'!#REF!</definedName>
    <definedName name="NUIT">'Calculs automatiques'!#REF!</definedName>
    <definedName name="PM" localSheetId="0">'Manuel.'!#REF!</definedName>
    <definedName name="PM">'Calculs automatiques'!#REF!</definedName>
    <definedName name="RAPPORT" localSheetId="0">'Manuel.'!$A$1:$U$47</definedName>
    <definedName name="RAPPORT">'Calculs automatiques'!$A$1:$U$47</definedName>
    <definedName name="RELEVE" localSheetId="0">'Manuel.'!#REF!</definedName>
    <definedName name="RELEVE">'Calculs automatiques'!#REF!</definedName>
    <definedName name="RELEVÉ" localSheetId="0">'Manuel.'!#REF!</definedName>
    <definedName name="RELEVÉ">'Calculs automatiques'!#REF!</definedName>
    <definedName name="RESULTAT" localSheetId="0">'Manuel.'!#REF!</definedName>
    <definedName name="RESULTAT">'Calculs automatiques'!#REF!</definedName>
    <definedName name="SOIR" localSheetId="0">'Manuel.'!#REF!</definedName>
    <definedName name="SOIR">'Calculs automatiques'!#REF!</definedName>
    <definedName name="SOMME" localSheetId="0">'Manuel.'!#REF!</definedName>
    <definedName name="SOMME">'Calculs automatiques'!#REF!</definedName>
    <definedName name="SOUPER" localSheetId="0">'Manuel.'!#REF!</definedName>
    <definedName name="SOUPER">'Calculs automatiques'!#REF!</definedName>
    <definedName name="SUITE1" localSheetId="0">'Manuel.'!#REF!</definedName>
    <definedName name="SUITE1">'Calculs automatiques'!#REF!</definedName>
    <definedName name="SUITE1.1" localSheetId="0">'Manuel.'!#REF!</definedName>
    <definedName name="SUITE1.1">'Calculs automatiques'!#REF!</definedName>
    <definedName name="TITRES" localSheetId="0">'Manuel.'!#REF!</definedName>
    <definedName name="TITRES">'Calculs automatiques'!#REF!</definedName>
    <definedName name="TRAITE" localSheetId="0">'Manuel.'!#REF!</definedName>
    <definedName name="TRAITE">'Calculs automatiques'!#REF!</definedName>
    <definedName name="TRAITEMENT" localSheetId="0">'Manuel.'!#REF!</definedName>
    <definedName name="TRAITEMENT">'Calculs automatiques'!#REF!</definedName>
    <definedName name="TRANS" localSheetId="0">'Manuel.'!$P$9:$R$43</definedName>
    <definedName name="TRANS">'Calculs automatiques'!$P$9:$R$43</definedName>
    <definedName name="_xlnm.Print_Area" localSheetId="1">'Calculs automatiques'!$A$1:$W$47</definedName>
    <definedName name="_xlnm.Print_Area" localSheetId="0">'Manuel.'!$A$1:$W$47</definedName>
  </definedNames>
  <calcPr fullCalcOnLoad="1"/>
</workbook>
</file>

<file path=xl/comments2.xml><?xml version="1.0" encoding="utf-8"?>
<comments xmlns="http://schemas.openxmlformats.org/spreadsheetml/2006/main">
  <authors>
    <author>cvnguyen</author>
    <author>Gail Gagn?</author>
  </authors>
  <commentList>
    <comment ref="F2" authorId="0">
      <text>
        <r>
          <rPr>
            <b/>
            <sz val="10"/>
            <rFont val="Tahoma"/>
            <family val="2"/>
          </rPr>
          <t>Pour modifier la date : 
Double-cliquez sur la cellule F2 ou G2
Placez votre curseur dans la parenthèse
Changez seulement les chiffres dans la parenthèse
Ne pas supprimer les points-virgules. 
Le format doit demeurer ainsi : aaaa;mm;jj
Puis faire "Entrer"</t>
        </r>
      </text>
    </comment>
    <comment ref="T9" authorId="1">
      <text>
        <r>
          <rPr>
            <b/>
            <sz val="9"/>
            <rFont val="Tahoma"/>
            <family val="2"/>
          </rPr>
          <t>Indiquez le nombre d'enfants pour chaque période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<sst xmlns="http://schemas.openxmlformats.org/spreadsheetml/2006/main" count="363" uniqueCount="73">
  <si>
    <t>Frais de garde</t>
  </si>
  <si>
    <t>Station-</t>
  </si>
  <si>
    <t>nement</t>
  </si>
  <si>
    <t>Autobus</t>
  </si>
  <si>
    <t>Divers</t>
  </si>
  <si>
    <t>am</t>
  </si>
  <si>
    <t>déjeuner</t>
  </si>
  <si>
    <t>dîner</t>
  </si>
  <si>
    <t>pm</t>
  </si>
  <si>
    <t>souper</t>
  </si>
  <si>
    <t>soir</t>
  </si>
  <si>
    <t>nuit</t>
  </si>
  <si>
    <t>coucher</t>
  </si>
  <si>
    <t>Lundi</t>
  </si>
  <si>
    <t>Mardi</t>
  </si>
  <si>
    <t>Jeudi</t>
  </si>
  <si>
    <t>Grand total</t>
  </si>
  <si>
    <t>Dépenses</t>
  </si>
  <si>
    <t>Montant :</t>
  </si>
  <si>
    <t>che</t>
  </si>
  <si>
    <t>Diman-</t>
  </si>
  <si>
    <t>Mer-</t>
  </si>
  <si>
    <t xml:space="preserve">credi </t>
  </si>
  <si>
    <t>Ven-</t>
  </si>
  <si>
    <t>dredi</t>
  </si>
  <si>
    <t>Samedi</t>
  </si>
  <si>
    <t xml:space="preserve">Autorisation                 </t>
  </si>
  <si>
    <t>No.Ch. :</t>
  </si>
  <si>
    <t>Avion /Taxi</t>
  </si>
  <si>
    <t>A l'usage de la comptabilité</t>
  </si>
  <si>
    <t>________________________________________________</t>
  </si>
  <si>
    <t>____________________________________</t>
  </si>
  <si>
    <t>Dates</t>
  </si>
  <si>
    <t>Signature</t>
  </si>
  <si>
    <t>KM</t>
  </si>
  <si>
    <t>Total</t>
  </si>
  <si>
    <t>Total dépenses</t>
  </si>
  <si>
    <t>Total salaire</t>
  </si>
  <si>
    <t>Semaine finissant samedi le :</t>
  </si>
  <si>
    <t>Sous-total</t>
  </si>
  <si>
    <t xml:space="preserve">Jours : </t>
  </si>
  <si>
    <t>RAPPORT D'ACTIVITÉS ET DE DÉPENSES</t>
  </si>
  <si>
    <t>N.B. Les salaires sont remboursables seulement au syndicat sur présentation de la libération syndicale et du talon de paie.</t>
  </si>
  <si>
    <t>Dépenses à payer au syndicat</t>
  </si>
  <si>
    <t>Dépenses à payer au militant</t>
  </si>
  <si>
    <t>N. hrs</t>
  </si>
  <si>
    <t>Taux / hr</t>
  </si>
  <si>
    <t>Jours</t>
  </si>
  <si>
    <t>Salaires</t>
  </si>
  <si>
    <t>FRAIS DE GARDE</t>
  </si>
  <si>
    <t>SÉJOURS</t>
  </si>
  <si>
    <t xml:space="preserve">soir </t>
  </si>
  <si>
    <t>soit</t>
  </si>
  <si>
    <t xml:space="preserve">soit </t>
  </si>
  <si>
    <t>soir (après 18 h)</t>
  </si>
  <si>
    <t>nuit (après 24 h)</t>
  </si>
  <si>
    <t>Adresse</t>
  </si>
  <si>
    <t>Nom</t>
  </si>
  <si>
    <t>Code postal</t>
  </si>
  <si>
    <t>No syndicat</t>
  </si>
  <si>
    <t>Ville</t>
  </si>
  <si>
    <t>Tél.</t>
  </si>
  <si>
    <t>NAS</t>
  </si>
  <si>
    <t>Cochez pour dépenses remboursables au syndicat</t>
  </si>
  <si>
    <t>Heures</t>
  </si>
  <si>
    <t>Taux Av. Soc.</t>
  </si>
  <si>
    <t>Taux Part. Patr.</t>
  </si>
  <si>
    <t>Av. soc. / Part. Patr.</t>
  </si>
  <si>
    <t>Cochez pour dépenses remboursables au militant</t>
  </si>
  <si>
    <t xml:space="preserve">Nb enfant(s): </t>
  </si>
  <si>
    <t>indiquez le nb d'enfant(s) à chq jour</t>
  </si>
  <si>
    <t>indiquez le nb d'enfant(s) à chq période</t>
  </si>
  <si>
    <t>Périodes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</si>
</sst>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;;;"/>
    <numFmt numFmtId="183" formatCode="dd/mmm/yy_)"/>
    <numFmt numFmtId="184" formatCode="0_)"/>
    <numFmt numFmtId="185" formatCode="#,##0.00&quot;$&quot;_);\(#,##0.00&quot;$&quot;\)"/>
    <numFmt numFmtId="186" formatCode="dd/mmm_)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.000&quot;$&quot;_);\(#,##0.000&quot;$&quot;\)"/>
    <numFmt numFmtId="191" formatCode="#,##0.000\ _$"/>
    <numFmt numFmtId="192" formatCode="#,##0.000\ &quot;$&quot;_);[Red]\(#,##0.000\ &quot;$&quot;\)"/>
    <numFmt numFmtId="193" formatCode="0.0_)"/>
    <numFmt numFmtId="194" formatCode="0.00_)"/>
    <numFmt numFmtId="195" formatCode="0.000_)"/>
    <numFmt numFmtId="196" formatCode="#,##0.0&quot;$&quot;_);\(#,##0.0&quot;$&quot;\)"/>
    <numFmt numFmtId="197" formatCode="#,##0&quot;$&quot;_);\(#,##0&quot;$&quot;\)"/>
    <numFmt numFmtId="198" formatCode="0.000%"/>
  </numFmts>
  <fonts count="63">
    <font>
      <sz val="12"/>
      <name val="Helv"/>
      <family val="0"/>
    </font>
    <font>
      <sz val="10"/>
      <name val="Arial"/>
      <family val="0"/>
    </font>
    <font>
      <sz val="24"/>
      <name val="Helv"/>
      <family val="0"/>
    </font>
    <font>
      <sz val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0"/>
      <name val="Helv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90">
    <xf numFmtId="0" fontId="0" fillId="0" borderId="0" xfId="0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>
      <alignment/>
    </xf>
    <xf numFmtId="183" fontId="30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183" fontId="30" fillId="0" borderId="0" xfId="0" applyNumberFormat="1" applyFont="1" applyFill="1" applyBorder="1" applyAlignment="1" applyProtection="1">
      <alignment horizontal="center"/>
      <protection locked="0"/>
    </xf>
    <xf numFmtId="183" fontId="31" fillId="0" borderId="10" xfId="0" applyNumberFormat="1" applyFont="1" applyFill="1" applyBorder="1" applyAlignment="1" applyProtection="1">
      <alignment horizontal="left" vertical="center"/>
      <protection/>
    </xf>
    <xf numFmtId="183" fontId="32" fillId="0" borderId="10" xfId="0" applyNumberFormat="1" applyFont="1" applyFill="1" applyBorder="1" applyAlignment="1" applyProtection="1">
      <alignment horizontal="left" vertical="center"/>
      <protection/>
    </xf>
    <xf numFmtId="183" fontId="31" fillId="0" borderId="10" xfId="0" applyNumberFormat="1" applyFont="1" applyFill="1" applyBorder="1" applyAlignment="1" applyProtection="1">
      <alignment vertical="center"/>
      <protection/>
    </xf>
    <xf numFmtId="183" fontId="32" fillId="0" borderId="1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192" fontId="31" fillId="0" borderId="11" xfId="0" applyNumberFormat="1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195" fontId="31" fillId="0" borderId="16" xfId="0" applyNumberFormat="1" applyFont="1" applyBorder="1" applyAlignment="1" applyProtection="1">
      <alignment horizontal="center"/>
      <protection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11" xfId="0" applyFont="1" applyFill="1" applyBorder="1" applyAlignment="1" applyProtection="1">
      <alignment horizontal="center"/>
      <protection/>
    </xf>
    <xf numFmtId="186" fontId="34" fillId="0" borderId="19" xfId="0" applyNumberFormat="1" applyFont="1" applyBorder="1" applyAlignment="1" applyProtection="1">
      <alignment horizontal="center"/>
      <protection/>
    </xf>
    <xf numFmtId="184" fontId="33" fillId="0" borderId="20" xfId="0" applyNumberFormat="1" applyFont="1" applyFill="1" applyBorder="1" applyAlignment="1" applyProtection="1">
      <alignment/>
      <protection/>
    </xf>
    <xf numFmtId="0" fontId="29" fillId="0" borderId="21" xfId="0" applyFont="1" applyFill="1" applyBorder="1" applyAlignment="1" applyProtection="1">
      <alignment horizontal="center"/>
      <protection locked="0"/>
    </xf>
    <xf numFmtId="185" fontId="33" fillId="0" borderId="20" xfId="0" applyNumberFormat="1" applyFont="1" applyFill="1" applyBorder="1" applyAlignment="1" applyProtection="1">
      <alignment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0" borderId="22" xfId="0" applyFont="1" applyFill="1" applyBorder="1" applyAlignment="1" applyProtection="1">
      <alignment horizontal="center"/>
      <protection/>
    </xf>
    <xf numFmtId="186" fontId="34" fillId="0" borderId="23" xfId="0" applyNumberFormat="1" applyFont="1" applyBorder="1" applyAlignment="1" applyProtection="1">
      <alignment horizontal="center" shrinkToFit="1"/>
      <protection/>
    </xf>
    <xf numFmtId="184" fontId="33" fillId="0" borderId="24" xfId="0" applyNumberFormat="1" applyFont="1" applyFill="1" applyBorder="1" applyAlignment="1" applyProtection="1">
      <alignment/>
      <protection/>
    </xf>
    <xf numFmtId="0" fontId="29" fillId="0" borderId="25" xfId="0" applyFont="1" applyFill="1" applyBorder="1" applyAlignment="1" applyProtection="1">
      <alignment horizontal="center"/>
      <protection locked="0"/>
    </xf>
    <xf numFmtId="185" fontId="33" fillId="0" borderId="24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184" fontId="29" fillId="0" borderId="0" xfId="0" applyNumberFormat="1" applyFont="1" applyAlignment="1" applyProtection="1">
      <alignment/>
      <protection/>
    </xf>
    <xf numFmtId="0" fontId="34" fillId="0" borderId="26" xfId="0" applyFont="1" applyBorder="1" applyAlignment="1" applyProtection="1">
      <alignment/>
      <protection/>
    </xf>
    <xf numFmtId="185" fontId="34" fillId="0" borderId="27" xfId="0" applyNumberFormat="1" applyFont="1" applyBorder="1" applyAlignment="1" applyProtection="1">
      <alignment/>
      <protection/>
    </xf>
    <xf numFmtId="186" fontId="34" fillId="0" borderId="23" xfId="0" applyNumberFormat="1" applyFont="1" applyBorder="1" applyAlignment="1" applyProtection="1">
      <alignment horizontal="center"/>
      <protection/>
    </xf>
    <xf numFmtId="0" fontId="29" fillId="0" borderId="28" xfId="0" applyFont="1" applyFill="1" applyBorder="1" applyAlignment="1" applyProtection="1">
      <alignment horizontal="center"/>
      <protection/>
    </xf>
    <xf numFmtId="186" fontId="34" fillId="0" borderId="29" xfId="0" applyNumberFormat="1" applyFont="1" applyBorder="1" applyAlignment="1" applyProtection="1">
      <alignment horizontal="center"/>
      <protection/>
    </xf>
    <xf numFmtId="184" fontId="33" fillId="33" borderId="30" xfId="0" applyNumberFormat="1" applyFont="1" applyFill="1" applyBorder="1" applyAlignment="1" applyProtection="1">
      <alignment/>
      <protection/>
    </xf>
    <xf numFmtId="185" fontId="33" fillId="0" borderId="30" xfId="0" applyNumberFormat="1" applyFont="1" applyFill="1" applyBorder="1" applyAlignment="1" applyProtection="1">
      <alignment/>
      <protection/>
    </xf>
    <xf numFmtId="0" fontId="29" fillId="0" borderId="31" xfId="0" applyFont="1" applyFill="1" applyBorder="1" applyAlignment="1" applyProtection="1">
      <alignment horizontal="center"/>
      <protection/>
    </xf>
    <xf numFmtId="186" fontId="34" fillId="0" borderId="32" xfId="0" applyNumberFormat="1" applyFont="1" applyBorder="1" applyAlignment="1" applyProtection="1">
      <alignment horizontal="center"/>
      <protection/>
    </xf>
    <xf numFmtId="184" fontId="33" fillId="0" borderId="33" xfId="0" applyNumberFormat="1" applyFont="1" applyFill="1" applyBorder="1" applyAlignment="1" applyProtection="1">
      <alignment/>
      <protection/>
    </xf>
    <xf numFmtId="0" fontId="29" fillId="0" borderId="34" xfId="0" applyFont="1" applyFill="1" applyBorder="1" applyAlignment="1" applyProtection="1">
      <alignment horizontal="center"/>
      <protection locked="0"/>
    </xf>
    <xf numFmtId="0" fontId="34" fillId="0" borderId="35" xfId="0" applyFont="1" applyBorder="1" applyAlignment="1" applyProtection="1">
      <alignment/>
      <protection/>
    </xf>
    <xf numFmtId="185" fontId="34" fillId="0" borderId="36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6" fillId="0" borderId="37" xfId="0" applyNumberFormat="1" applyFont="1" applyFill="1" applyBorder="1" applyAlignment="1" applyProtection="1">
      <alignment horizontal="center"/>
      <protection/>
    </xf>
    <xf numFmtId="0" fontId="34" fillId="0" borderId="38" xfId="0" applyFont="1" applyFill="1" applyBorder="1" applyAlignment="1" applyProtection="1">
      <alignment/>
      <protection/>
    </xf>
    <xf numFmtId="165" fontId="36" fillId="0" borderId="39" xfId="46" applyFont="1" applyFill="1" applyBorder="1" applyAlignment="1" applyProtection="1">
      <alignment horizontal="center"/>
      <protection/>
    </xf>
    <xf numFmtId="0" fontId="34" fillId="0" borderId="40" xfId="0" applyFont="1" applyBorder="1" applyAlignment="1" applyProtection="1">
      <alignment/>
      <protection/>
    </xf>
    <xf numFmtId="165" fontId="36" fillId="0" borderId="41" xfId="46" applyFont="1" applyFill="1" applyBorder="1" applyAlignment="1" applyProtection="1">
      <alignment horizontal="center"/>
      <protection/>
    </xf>
    <xf numFmtId="184" fontId="29" fillId="0" borderId="25" xfId="0" applyNumberFormat="1" applyFont="1" applyFill="1" applyBorder="1" applyAlignment="1" applyProtection="1">
      <alignment horizontal="center"/>
      <protection locked="0"/>
    </xf>
    <xf numFmtId="0" fontId="34" fillId="0" borderId="40" xfId="0" applyFont="1" applyFill="1" applyBorder="1" applyAlignment="1" applyProtection="1">
      <alignment/>
      <protection/>
    </xf>
    <xf numFmtId="165" fontId="36" fillId="0" borderId="42" xfId="46" applyFont="1" applyFill="1" applyBorder="1" applyAlignment="1" applyProtection="1">
      <alignment horizontal="center"/>
      <protection/>
    </xf>
    <xf numFmtId="0" fontId="33" fillId="33" borderId="30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/>
      <protection/>
    </xf>
    <xf numFmtId="0" fontId="33" fillId="0" borderId="33" xfId="0" applyFont="1" applyFill="1" applyBorder="1" applyAlignment="1" applyProtection="1">
      <alignment/>
      <protection/>
    </xf>
    <xf numFmtId="0" fontId="29" fillId="0" borderId="32" xfId="0" applyFont="1" applyFill="1" applyBorder="1" applyAlignment="1" applyProtection="1">
      <alignment horizontal="center"/>
      <protection/>
    </xf>
    <xf numFmtId="0" fontId="33" fillId="0" borderId="44" xfId="0" applyFont="1" applyFill="1" applyBorder="1" applyAlignment="1" applyProtection="1">
      <alignment/>
      <protection/>
    </xf>
    <xf numFmtId="0" fontId="33" fillId="0" borderId="45" xfId="0" applyFont="1" applyFill="1" applyBorder="1" applyAlignment="1" applyProtection="1">
      <alignment/>
      <protection/>
    </xf>
    <xf numFmtId="0" fontId="29" fillId="0" borderId="22" xfId="0" applyFont="1" applyFill="1" applyBorder="1" applyAlignment="1" applyProtection="1">
      <alignment/>
      <protection/>
    </xf>
    <xf numFmtId="0" fontId="29" fillId="0" borderId="23" xfId="0" applyFont="1" applyFill="1" applyBorder="1" applyAlignment="1" applyProtection="1">
      <alignment horizontal="center"/>
      <protection/>
    </xf>
    <xf numFmtId="0" fontId="29" fillId="0" borderId="16" xfId="0" applyFont="1" applyFill="1" applyBorder="1" applyAlignment="1" applyProtection="1">
      <alignment/>
      <protection/>
    </xf>
    <xf numFmtId="0" fontId="29" fillId="0" borderId="46" xfId="0" applyFont="1" applyFill="1" applyBorder="1" applyAlignment="1" applyProtection="1">
      <alignment horizontal="center"/>
      <protection/>
    </xf>
    <xf numFmtId="0" fontId="33" fillId="33" borderId="47" xfId="0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14" xfId="0" applyFont="1" applyFill="1" applyBorder="1" applyAlignment="1">
      <alignment/>
    </xf>
    <xf numFmtId="185" fontId="29" fillId="0" borderId="14" xfId="0" applyNumberFormat="1" applyFont="1" applyFill="1" applyBorder="1" applyAlignment="1">
      <alignment/>
    </xf>
    <xf numFmtId="185" fontId="33" fillId="0" borderId="14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 horizontal="left" vertical="top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29" fillId="0" borderId="0" xfId="0" applyFont="1" applyFill="1" applyAlignment="1">
      <alignment horizontal="left" vertical="top"/>
    </xf>
    <xf numFmtId="0" fontId="29" fillId="0" borderId="0" xfId="0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top"/>
    </xf>
    <xf numFmtId="0" fontId="29" fillId="0" borderId="0" xfId="0" applyFont="1" applyFill="1" applyAlignment="1">
      <alignment vertical="top"/>
    </xf>
    <xf numFmtId="0" fontId="31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right"/>
    </xf>
    <xf numFmtId="0" fontId="33" fillId="0" borderId="14" xfId="0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4" fontId="31" fillId="0" borderId="15" xfId="48" applyNumberFormat="1" applyFont="1" applyFill="1" applyBorder="1" applyAlignment="1">
      <alignment horizontal="right" shrinkToFit="1"/>
    </xf>
    <xf numFmtId="44" fontId="31" fillId="0" borderId="16" xfId="48" applyNumberFormat="1" applyFont="1" applyFill="1" applyBorder="1" applyAlignment="1" applyProtection="1">
      <alignment shrinkToFit="1"/>
      <protection locked="0"/>
    </xf>
    <xf numFmtId="44" fontId="31" fillId="0" borderId="16" xfId="48" applyNumberFormat="1" applyFont="1" applyFill="1" applyBorder="1" applyAlignment="1" applyProtection="1">
      <alignment horizontal="right" shrinkToFit="1"/>
      <protection locked="0"/>
    </xf>
    <xf numFmtId="165" fontId="29" fillId="0" borderId="20" xfId="0" applyNumberFormat="1" applyFont="1" applyFill="1" applyBorder="1" applyAlignment="1" applyProtection="1">
      <alignment/>
      <protection locked="0"/>
    </xf>
    <xf numFmtId="165" fontId="29" fillId="0" borderId="21" xfId="0" applyNumberFormat="1" applyFont="1" applyFill="1" applyBorder="1" applyAlignment="1" applyProtection="1">
      <alignment/>
      <protection locked="0"/>
    </xf>
    <xf numFmtId="165" fontId="29" fillId="0" borderId="48" xfId="0" applyNumberFormat="1" applyFont="1" applyFill="1" applyBorder="1" applyAlignment="1" applyProtection="1">
      <alignment/>
      <protection locked="0"/>
    </xf>
    <xf numFmtId="165" fontId="29" fillId="0" borderId="24" xfId="0" applyNumberFormat="1" applyFont="1" applyFill="1" applyBorder="1" applyAlignment="1" applyProtection="1">
      <alignment/>
      <protection locked="0"/>
    </xf>
    <xf numFmtId="165" fontId="29" fillId="0" borderId="25" xfId="0" applyNumberFormat="1" applyFont="1" applyFill="1" applyBorder="1" applyAlignment="1" applyProtection="1">
      <alignment/>
      <protection locked="0"/>
    </xf>
    <xf numFmtId="165" fontId="29" fillId="0" borderId="49" xfId="0" applyNumberFormat="1" applyFont="1" applyFill="1" applyBorder="1" applyAlignment="1" applyProtection="1">
      <alignment/>
      <protection locked="0"/>
    </xf>
    <xf numFmtId="165" fontId="29" fillId="0" borderId="30" xfId="0" applyNumberFormat="1" applyFont="1" applyFill="1" applyBorder="1" applyAlignment="1" applyProtection="1">
      <alignment/>
      <protection locked="0"/>
    </xf>
    <xf numFmtId="165" fontId="29" fillId="0" borderId="50" xfId="0" applyNumberFormat="1" applyFont="1" applyFill="1" applyBorder="1" applyAlignment="1" applyProtection="1">
      <alignment/>
      <protection locked="0"/>
    </xf>
    <xf numFmtId="165" fontId="29" fillId="0" borderId="51" xfId="0" applyNumberFormat="1" applyFont="1" applyFill="1" applyBorder="1" applyAlignment="1" applyProtection="1">
      <alignment/>
      <protection locked="0"/>
    </xf>
    <xf numFmtId="165" fontId="29" fillId="0" borderId="33" xfId="0" applyNumberFormat="1" applyFont="1" applyFill="1" applyBorder="1" applyAlignment="1" applyProtection="1">
      <alignment/>
      <protection locked="0"/>
    </xf>
    <xf numFmtId="165" fontId="29" fillId="0" borderId="34" xfId="0" applyNumberFormat="1" applyFont="1" applyFill="1" applyBorder="1" applyAlignment="1" applyProtection="1">
      <alignment/>
      <protection locked="0"/>
    </xf>
    <xf numFmtId="165" fontId="29" fillId="0" borderId="52" xfId="0" applyNumberFormat="1" applyFont="1" applyFill="1" applyBorder="1" applyAlignment="1" applyProtection="1">
      <alignment/>
      <protection locked="0"/>
    </xf>
    <xf numFmtId="165" fontId="29" fillId="0" borderId="47" xfId="0" applyNumberFormat="1" applyFont="1" applyFill="1" applyBorder="1" applyAlignment="1" applyProtection="1">
      <alignment/>
      <protection locked="0"/>
    </xf>
    <xf numFmtId="165" fontId="29" fillId="0" borderId="53" xfId="0" applyNumberFormat="1" applyFont="1" applyFill="1" applyBorder="1" applyAlignment="1" applyProtection="1">
      <alignment/>
      <protection locked="0"/>
    </xf>
    <xf numFmtId="165" fontId="29" fillId="0" borderId="54" xfId="0" applyNumberFormat="1" applyFont="1" applyFill="1" applyBorder="1" applyAlignment="1" applyProtection="1">
      <alignment/>
      <protection locked="0"/>
    </xf>
    <xf numFmtId="165" fontId="29" fillId="0" borderId="55" xfId="0" applyNumberFormat="1" applyFont="1" applyFill="1" applyBorder="1" applyAlignment="1" applyProtection="1">
      <alignment vertical="center"/>
      <protection/>
    </xf>
    <xf numFmtId="165" fontId="29" fillId="0" borderId="56" xfId="0" applyNumberFormat="1" applyFont="1" applyFill="1" applyBorder="1" applyAlignment="1" applyProtection="1">
      <alignment vertical="center"/>
      <protection/>
    </xf>
    <xf numFmtId="165" fontId="29" fillId="0" borderId="57" xfId="0" applyNumberFormat="1" applyFont="1" applyFill="1" applyBorder="1" applyAlignment="1" applyProtection="1">
      <alignment shrinkToFit="1"/>
      <protection/>
    </xf>
    <xf numFmtId="165" fontId="29" fillId="0" borderId="57" xfId="0" applyNumberFormat="1" applyFont="1" applyFill="1" applyBorder="1" applyAlignment="1" applyProtection="1">
      <alignment/>
      <protection/>
    </xf>
    <xf numFmtId="165" fontId="29" fillId="0" borderId="58" xfId="0" applyNumberFormat="1" applyFont="1" applyFill="1" applyBorder="1" applyAlignment="1" applyProtection="1">
      <alignment shrinkToFit="1"/>
      <protection/>
    </xf>
    <xf numFmtId="165" fontId="29" fillId="0" borderId="59" xfId="0" applyNumberFormat="1" applyFont="1" applyFill="1" applyBorder="1" applyAlignment="1" applyProtection="1">
      <alignment vertical="center"/>
      <protection/>
    </xf>
    <xf numFmtId="165" fontId="29" fillId="33" borderId="60" xfId="0" applyNumberFormat="1" applyFont="1" applyFill="1" applyBorder="1" applyAlignment="1" applyProtection="1">
      <alignment/>
      <protection/>
    </xf>
    <xf numFmtId="165" fontId="29" fillId="0" borderId="57" xfId="0" applyNumberFormat="1" applyFont="1" applyFill="1" applyBorder="1" applyAlignment="1" applyProtection="1">
      <alignment vertical="center"/>
      <protection/>
    </xf>
    <xf numFmtId="165" fontId="29" fillId="33" borderId="56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horizontal="left" vertical="center"/>
    </xf>
    <xf numFmtId="183" fontId="31" fillId="0" borderId="61" xfId="0" applyNumberFormat="1" applyFont="1" applyFill="1" applyBorder="1" applyAlignment="1" applyProtection="1">
      <alignment horizontal="left" vertical="center"/>
      <protection/>
    </xf>
    <xf numFmtId="0" fontId="32" fillId="0" borderId="62" xfId="0" applyFont="1" applyFill="1" applyBorder="1" applyAlignment="1" applyProtection="1">
      <alignment horizontal="left" vertical="center"/>
      <protection locked="0"/>
    </xf>
    <xf numFmtId="49" fontId="31" fillId="0" borderId="10" xfId="0" applyNumberFormat="1" applyFont="1" applyFill="1" applyBorder="1" applyAlignment="1" applyProtection="1">
      <alignment horizontal="right" vertical="center" shrinkToFit="1"/>
      <protection/>
    </xf>
    <xf numFmtId="0" fontId="29" fillId="0" borderId="61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183" fontId="30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183" fontId="3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28" fillId="0" borderId="61" xfId="0" applyFont="1" applyFill="1" applyBorder="1" applyAlignment="1" applyProtection="1">
      <alignment/>
      <protection/>
    </xf>
    <xf numFmtId="0" fontId="29" fillId="0" borderId="61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8" fillId="0" borderId="63" xfId="0" applyFont="1" applyFill="1" applyBorder="1" applyAlignment="1" applyProtection="1">
      <alignment horizontal="right"/>
      <protection/>
    </xf>
    <xf numFmtId="0" fontId="29" fillId="0" borderId="64" xfId="0" applyFont="1" applyFill="1" applyBorder="1" applyAlignment="1" applyProtection="1">
      <alignment/>
      <protection/>
    </xf>
    <xf numFmtId="0" fontId="28" fillId="0" borderId="65" xfId="0" applyFont="1" applyFill="1" applyBorder="1" applyAlignment="1" applyProtection="1">
      <alignment horizontal="center"/>
      <protection/>
    </xf>
    <xf numFmtId="0" fontId="28" fillId="0" borderId="64" xfId="0" applyFont="1" applyFill="1" applyBorder="1" applyAlignment="1" applyProtection="1">
      <alignment horizontal="right"/>
      <protection/>
    </xf>
    <xf numFmtId="0" fontId="28" fillId="0" borderId="64" xfId="0" applyFont="1" applyFill="1" applyBorder="1" applyAlignment="1" applyProtection="1">
      <alignment/>
      <protection/>
    </xf>
    <xf numFmtId="0" fontId="29" fillId="0" borderId="65" xfId="0" applyFont="1" applyFill="1" applyBorder="1" applyAlignment="1" applyProtection="1">
      <alignment/>
      <protection/>
    </xf>
    <xf numFmtId="0" fontId="29" fillId="0" borderId="61" xfId="0" applyFont="1" applyFill="1" applyBorder="1" applyAlignment="1" applyProtection="1">
      <alignment horizontal="left"/>
      <protection/>
    </xf>
    <xf numFmtId="0" fontId="28" fillId="0" borderId="66" xfId="0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 applyProtection="1">
      <alignment/>
      <protection/>
    </xf>
    <xf numFmtId="0" fontId="28" fillId="0" borderId="67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 applyProtection="1">
      <alignment/>
      <protection/>
    </xf>
    <xf numFmtId="0" fontId="29" fillId="0" borderId="67" xfId="0" applyFont="1" applyFill="1" applyBorder="1" applyAlignment="1" applyProtection="1">
      <alignment/>
      <protection/>
    </xf>
    <xf numFmtId="0" fontId="28" fillId="0" borderId="68" xfId="0" applyFont="1" applyFill="1" applyBorder="1" applyAlignment="1" applyProtection="1">
      <alignment horizontal="right"/>
      <protection/>
    </xf>
    <xf numFmtId="0" fontId="29" fillId="0" borderId="69" xfId="0" applyFont="1" applyFill="1" applyBorder="1" applyAlignment="1" applyProtection="1">
      <alignment/>
      <protection/>
    </xf>
    <xf numFmtId="0" fontId="28" fillId="0" borderId="70" xfId="0" applyFont="1" applyFill="1" applyBorder="1" applyAlignment="1" applyProtection="1">
      <alignment horizontal="center"/>
      <protection/>
    </xf>
    <xf numFmtId="0" fontId="28" fillId="0" borderId="69" xfId="0" applyFont="1" applyFill="1" applyBorder="1" applyAlignment="1" applyProtection="1">
      <alignment horizontal="right"/>
      <protection/>
    </xf>
    <xf numFmtId="0" fontId="28" fillId="0" borderId="69" xfId="0" applyFont="1" applyFill="1" applyBorder="1" applyAlignment="1" applyProtection="1">
      <alignment/>
      <protection/>
    </xf>
    <xf numFmtId="0" fontId="29" fillId="0" borderId="7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left"/>
      <protection/>
    </xf>
    <xf numFmtId="192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4" xfId="0" applyFont="1" applyFill="1" applyBorder="1" applyAlignment="1" applyProtection="1">
      <alignment horizontal="center"/>
      <protection/>
    </xf>
    <xf numFmtId="0" fontId="31" fillId="0" borderId="71" xfId="0" applyFont="1" applyFill="1" applyBorder="1" applyAlignment="1" applyProtection="1">
      <alignment horizontal="centerContinuous"/>
      <protection/>
    </xf>
    <xf numFmtId="0" fontId="29" fillId="0" borderId="14" xfId="0" applyFont="1" applyFill="1" applyBorder="1" applyAlignment="1" applyProtection="1">
      <alignment horizontal="centerContinuous"/>
      <protection/>
    </xf>
    <xf numFmtId="0" fontId="29" fillId="0" borderId="19" xfId="0" applyFont="1" applyFill="1" applyBorder="1" applyAlignment="1" applyProtection="1">
      <alignment horizontal="centerContinuous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center"/>
      <protection/>
    </xf>
    <xf numFmtId="0" fontId="31" fillId="0" borderId="18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165" fontId="29" fillId="0" borderId="72" xfId="0" applyNumberFormat="1" applyFont="1" applyFill="1" applyBorder="1" applyAlignment="1" applyProtection="1">
      <alignment/>
      <protection/>
    </xf>
    <xf numFmtId="0" fontId="29" fillId="0" borderId="21" xfId="0" applyFont="1" applyFill="1" applyBorder="1" applyAlignment="1" applyProtection="1">
      <alignment horizontal="center"/>
      <protection/>
    </xf>
    <xf numFmtId="165" fontId="29" fillId="0" borderId="20" xfId="0" applyNumberFormat="1" applyFont="1" applyFill="1" applyBorder="1" applyAlignment="1" applyProtection="1">
      <alignment/>
      <protection/>
    </xf>
    <xf numFmtId="165" fontId="29" fillId="0" borderId="21" xfId="0" applyNumberFormat="1" applyFont="1" applyFill="1" applyBorder="1" applyAlignment="1" applyProtection="1">
      <alignment/>
      <protection/>
    </xf>
    <xf numFmtId="165" fontId="29" fillId="0" borderId="48" xfId="0" applyNumberFormat="1" applyFont="1" applyFill="1" applyBorder="1" applyAlignment="1" applyProtection="1">
      <alignment/>
      <protection/>
    </xf>
    <xf numFmtId="165" fontId="29" fillId="0" borderId="59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Continuous"/>
      <protection/>
    </xf>
    <xf numFmtId="165" fontId="29" fillId="0" borderId="73" xfId="0" applyNumberFormat="1" applyFont="1" applyFill="1" applyBorder="1" applyAlignment="1" applyProtection="1">
      <alignment/>
      <protection/>
    </xf>
    <xf numFmtId="0" fontId="29" fillId="0" borderId="25" xfId="0" applyFont="1" applyFill="1" applyBorder="1" applyAlignment="1" applyProtection="1">
      <alignment horizontal="center"/>
      <protection/>
    </xf>
    <xf numFmtId="165" fontId="29" fillId="0" borderId="24" xfId="0" applyNumberFormat="1" applyFont="1" applyFill="1" applyBorder="1" applyAlignment="1" applyProtection="1">
      <alignment/>
      <protection/>
    </xf>
    <xf numFmtId="165" fontId="29" fillId="0" borderId="25" xfId="0" applyNumberFormat="1" applyFont="1" applyFill="1" applyBorder="1" applyAlignment="1" applyProtection="1">
      <alignment/>
      <protection/>
    </xf>
    <xf numFmtId="165" fontId="29" fillId="0" borderId="49" xfId="0" applyNumberFormat="1" applyFont="1" applyFill="1" applyBorder="1" applyAlignment="1" applyProtection="1">
      <alignment/>
      <protection/>
    </xf>
    <xf numFmtId="165" fontId="29" fillId="0" borderId="28" xfId="0" applyNumberFormat="1" applyFont="1" applyFill="1" applyBorder="1" applyAlignment="1" applyProtection="1">
      <alignment/>
      <protection/>
    </xf>
    <xf numFmtId="0" fontId="29" fillId="33" borderId="50" xfId="0" applyFont="1" applyFill="1" applyBorder="1" applyAlignment="1" applyProtection="1">
      <alignment horizontal="center"/>
      <protection/>
    </xf>
    <xf numFmtId="165" fontId="29" fillId="0" borderId="30" xfId="0" applyNumberFormat="1" applyFont="1" applyFill="1" applyBorder="1" applyAlignment="1" applyProtection="1">
      <alignment/>
      <protection/>
    </xf>
    <xf numFmtId="165" fontId="29" fillId="0" borderId="50" xfId="0" applyNumberFormat="1" applyFont="1" applyFill="1" applyBorder="1" applyAlignment="1" applyProtection="1">
      <alignment/>
      <protection/>
    </xf>
    <xf numFmtId="165" fontId="29" fillId="0" borderId="51" xfId="0" applyNumberFormat="1" applyFont="1" applyFill="1" applyBorder="1" applyAlignment="1" applyProtection="1">
      <alignment/>
      <protection/>
    </xf>
    <xf numFmtId="165" fontId="29" fillId="0" borderId="74" xfId="0" applyNumberFormat="1" applyFont="1" applyFill="1" applyBorder="1" applyAlignment="1" applyProtection="1">
      <alignment/>
      <protection/>
    </xf>
    <xf numFmtId="0" fontId="29" fillId="0" borderId="34" xfId="0" applyFont="1" applyFill="1" applyBorder="1" applyAlignment="1" applyProtection="1">
      <alignment horizontal="center"/>
      <protection/>
    </xf>
    <xf numFmtId="165" fontId="29" fillId="0" borderId="33" xfId="0" applyNumberFormat="1" applyFont="1" applyFill="1" applyBorder="1" applyAlignment="1" applyProtection="1">
      <alignment/>
      <protection/>
    </xf>
    <xf numFmtId="165" fontId="29" fillId="0" borderId="34" xfId="0" applyNumberFormat="1" applyFont="1" applyFill="1" applyBorder="1" applyAlignment="1" applyProtection="1">
      <alignment/>
      <protection/>
    </xf>
    <xf numFmtId="165" fontId="29" fillId="0" borderId="52" xfId="0" applyNumberFormat="1" applyFont="1" applyFill="1" applyBorder="1" applyAlignment="1" applyProtection="1">
      <alignment/>
      <protection/>
    </xf>
    <xf numFmtId="184" fontId="29" fillId="0" borderId="25" xfId="0" applyNumberFormat="1" applyFont="1" applyFill="1" applyBorder="1" applyAlignment="1" applyProtection="1">
      <alignment horizontal="center"/>
      <protection/>
    </xf>
    <xf numFmtId="190" fontId="29" fillId="0" borderId="0" xfId="0" applyNumberFormat="1" applyFont="1" applyBorder="1" applyAlignment="1" applyProtection="1">
      <alignment/>
      <protection/>
    </xf>
    <xf numFmtId="185" fontId="29" fillId="0" borderId="0" xfId="0" applyNumberFormat="1" applyFont="1" applyBorder="1" applyAlignment="1" applyProtection="1">
      <alignment/>
      <protection/>
    </xf>
    <xf numFmtId="0" fontId="29" fillId="0" borderId="43" xfId="0" applyFont="1" applyFill="1" applyBorder="1" applyAlignment="1" applyProtection="1">
      <alignment horizontal="center"/>
      <protection/>
    </xf>
    <xf numFmtId="165" fontId="29" fillId="0" borderId="22" xfId="0" applyNumberFormat="1" applyFont="1" applyFill="1" applyBorder="1" applyAlignment="1" applyProtection="1">
      <alignment/>
      <protection/>
    </xf>
    <xf numFmtId="165" fontId="29" fillId="0" borderId="75" xfId="0" applyNumberFormat="1" applyFont="1" applyFill="1" applyBorder="1" applyAlignment="1" applyProtection="1">
      <alignment/>
      <protection/>
    </xf>
    <xf numFmtId="165" fontId="29" fillId="0" borderId="16" xfId="0" applyNumberFormat="1" applyFont="1" applyFill="1" applyBorder="1" applyAlignment="1" applyProtection="1">
      <alignment horizontal="right"/>
      <protection/>
    </xf>
    <xf numFmtId="0" fontId="29" fillId="33" borderId="53" xfId="0" applyFont="1" applyFill="1" applyBorder="1" applyAlignment="1" applyProtection="1">
      <alignment horizontal="center"/>
      <protection/>
    </xf>
    <xf numFmtId="165" fontId="29" fillId="0" borderId="47" xfId="0" applyNumberFormat="1" applyFont="1" applyFill="1" applyBorder="1" applyAlignment="1" applyProtection="1">
      <alignment/>
      <protection/>
    </xf>
    <xf numFmtId="165" fontId="29" fillId="0" borderId="53" xfId="0" applyNumberFormat="1" applyFont="1" applyFill="1" applyBorder="1" applyAlignment="1" applyProtection="1">
      <alignment/>
      <protection/>
    </xf>
    <xf numFmtId="165" fontId="29" fillId="0" borderId="54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right"/>
      <protection/>
    </xf>
    <xf numFmtId="44" fontId="31" fillId="0" borderId="15" xfId="48" applyNumberFormat="1" applyFont="1" applyFill="1" applyBorder="1" applyAlignment="1" applyProtection="1">
      <alignment horizontal="right" shrinkToFit="1"/>
      <protection/>
    </xf>
    <xf numFmtId="44" fontId="31" fillId="0" borderId="16" xfId="48" applyNumberFormat="1" applyFont="1" applyFill="1" applyBorder="1" applyAlignment="1" applyProtection="1">
      <alignment shrinkToFit="1"/>
      <protection/>
    </xf>
    <xf numFmtId="44" fontId="31" fillId="0" borderId="16" xfId="48" applyNumberFormat="1" applyFont="1" applyFill="1" applyBorder="1" applyAlignment="1" applyProtection="1">
      <alignment horizontal="right" shrinkToFit="1"/>
      <protection/>
    </xf>
    <xf numFmtId="0" fontId="2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>
      <alignment horizontal="center"/>
      <protection/>
    </xf>
    <xf numFmtId="185" fontId="29" fillId="0" borderId="14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vertical="top"/>
      <protection/>
    </xf>
    <xf numFmtId="0" fontId="34" fillId="0" borderId="0" xfId="0" applyFont="1" applyFill="1" applyAlignment="1" applyProtection="1">
      <alignment horizontal="left" vertical="top"/>
      <protection/>
    </xf>
    <xf numFmtId="0" fontId="38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85" fontId="0" fillId="0" borderId="0" xfId="0" applyNumberFormat="1" applyFont="1" applyFill="1" applyBorder="1" applyAlignment="1" applyProtection="1">
      <alignment/>
      <protection/>
    </xf>
    <xf numFmtId="185" fontId="29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left" vertical="top"/>
      <protection/>
    </xf>
    <xf numFmtId="0" fontId="2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9" fillId="0" borderId="0" xfId="0" applyFont="1" applyFill="1" applyAlignment="1" applyProtection="1">
      <alignment vertical="top"/>
      <protection/>
    </xf>
    <xf numFmtId="0" fontId="31" fillId="0" borderId="0" xfId="0" applyFont="1" applyFill="1" applyAlignment="1" applyProtection="1">
      <alignment horizontal="left" vertical="top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Alignment="1" applyProtection="1">
      <alignment horizontal="right"/>
      <protection/>
    </xf>
    <xf numFmtId="0" fontId="33" fillId="0" borderId="14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3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center"/>
      <protection/>
    </xf>
    <xf numFmtId="0" fontId="38" fillId="0" borderId="0" xfId="0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49" fontId="29" fillId="0" borderId="10" xfId="0" applyNumberFormat="1" applyFont="1" applyFill="1" applyBorder="1" applyAlignment="1" applyProtection="1">
      <alignment horizontal="left" vertical="center" shrinkToFit="1"/>
      <protection/>
    </xf>
    <xf numFmtId="49" fontId="2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72" xfId="0" applyNumberFormat="1" applyFont="1" applyFill="1" applyBorder="1" applyAlignment="1" applyProtection="1">
      <alignment horizontal="center"/>
      <protection locked="0"/>
    </xf>
    <xf numFmtId="0" fontId="29" fillId="0" borderId="73" xfId="0" applyNumberFormat="1" applyFont="1" applyFill="1" applyBorder="1" applyAlignment="1" applyProtection="1">
      <alignment horizontal="center"/>
      <protection locked="0"/>
    </xf>
    <xf numFmtId="0" fontId="29" fillId="0" borderId="28" xfId="0" applyNumberFormat="1" applyFont="1" applyFill="1" applyBorder="1" applyAlignment="1" applyProtection="1">
      <alignment horizontal="center"/>
      <protection locked="0"/>
    </xf>
    <xf numFmtId="0" fontId="29" fillId="0" borderId="74" xfId="0" applyNumberFormat="1" applyFont="1" applyFill="1" applyBorder="1" applyAlignment="1" applyProtection="1">
      <alignment horizontal="center"/>
      <protection locked="0"/>
    </xf>
    <xf numFmtId="0" fontId="29" fillId="0" borderId="22" xfId="0" applyNumberFormat="1" applyFont="1" applyFill="1" applyBorder="1" applyAlignment="1" applyProtection="1">
      <alignment horizontal="center"/>
      <protection locked="0"/>
    </xf>
    <xf numFmtId="0" fontId="29" fillId="0" borderId="75" xfId="0" applyNumberFormat="1" applyFont="1" applyFill="1" applyBorder="1" applyAlignment="1" applyProtection="1">
      <alignment horizontal="center"/>
      <protection locked="0"/>
    </xf>
    <xf numFmtId="165" fontId="29" fillId="0" borderId="59" xfId="0" applyNumberFormat="1" applyFont="1" applyFill="1" applyBorder="1" applyAlignment="1" applyProtection="1">
      <alignment shrinkToFit="1"/>
      <protection locked="0"/>
    </xf>
    <xf numFmtId="165" fontId="29" fillId="0" borderId="57" xfId="0" applyNumberFormat="1" applyFont="1" applyFill="1" applyBorder="1" applyAlignment="1" applyProtection="1">
      <alignment shrinkToFit="1"/>
      <protection locked="0"/>
    </xf>
    <xf numFmtId="0" fontId="41" fillId="0" borderId="15" xfId="0" applyFont="1" applyFill="1" applyBorder="1" applyAlignment="1">
      <alignment horizontal="center"/>
    </xf>
    <xf numFmtId="0" fontId="33" fillId="0" borderId="76" xfId="0" applyFont="1" applyFill="1" applyBorder="1" applyAlignment="1" applyProtection="1">
      <alignment/>
      <protection/>
    </xf>
    <xf numFmtId="0" fontId="33" fillId="0" borderId="77" xfId="0" applyFont="1" applyFill="1" applyBorder="1" applyAlignment="1" applyProtection="1">
      <alignment/>
      <protection/>
    </xf>
    <xf numFmtId="0" fontId="33" fillId="0" borderId="78" xfId="0" applyFont="1" applyFill="1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center"/>
      <protection/>
    </xf>
    <xf numFmtId="49" fontId="29" fillId="0" borderId="79" xfId="0" applyNumberFormat="1" applyFont="1" applyFill="1" applyBorder="1" applyAlignment="1" applyProtection="1">
      <alignment horizontal="left" shrinkToFit="1"/>
      <protection locked="0"/>
    </xf>
    <xf numFmtId="49" fontId="29" fillId="0" borderId="80" xfId="0" applyNumberFormat="1" applyFont="1" applyFill="1" applyBorder="1" applyAlignment="1" applyProtection="1">
      <alignment horizontal="left" shrinkToFit="1"/>
      <protection locked="0"/>
    </xf>
    <xf numFmtId="49" fontId="31" fillId="0" borderId="80" xfId="0" applyNumberFormat="1" applyFont="1" applyFill="1" applyBorder="1" applyAlignment="1" applyProtection="1">
      <alignment horizontal="left" shrinkToFit="1"/>
      <protection locked="0"/>
    </xf>
    <xf numFmtId="49" fontId="29" fillId="0" borderId="81" xfId="0" applyNumberFormat="1" applyFont="1" applyFill="1" applyBorder="1" applyAlignment="1" applyProtection="1">
      <alignment horizontal="left" shrinkToFit="1"/>
      <protection locked="0"/>
    </xf>
    <xf numFmtId="49" fontId="29" fillId="0" borderId="79" xfId="0" applyNumberFormat="1" applyFont="1" applyFill="1" applyBorder="1" applyAlignment="1" applyProtection="1">
      <alignment horizontal="left" shrinkToFit="1"/>
      <protection/>
    </xf>
    <xf numFmtId="49" fontId="29" fillId="0" borderId="80" xfId="0" applyNumberFormat="1" applyFont="1" applyFill="1" applyBorder="1" applyAlignment="1" applyProtection="1">
      <alignment horizontal="left" shrinkToFit="1"/>
      <protection/>
    </xf>
    <xf numFmtId="49" fontId="31" fillId="0" borderId="80" xfId="0" applyNumberFormat="1" applyFont="1" applyFill="1" applyBorder="1" applyAlignment="1" applyProtection="1">
      <alignment horizontal="left" shrinkToFit="1"/>
      <protection/>
    </xf>
    <xf numFmtId="49" fontId="29" fillId="0" borderId="81" xfId="0" applyNumberFormat="1" applyFont="1" applyFill="1" applyBorder="1" applyAlignment="1" applyProtection="1">
      <alignment horizontal="left" shrinkToFit="1"/>
      <protection/>
    </xf>
    <xf numFmtId="0" fontId="33" fillId="0" borderId="38" xfId="0" applyFont="1" applyFill="1" applyBorder="1" applyAlignment="1">
      <alignment horizontal="left"/>
    </xf>
    <xf numFmtId="0" fontId="33" fillId="0" borderId="82" xfId="0" applyFont="1" applyFill="1" applyBorder="1" applyAlignment="1">
      <alignment horizontal="left"/>
    </xf>
    <xf numFmtId="185" fontId="33" fillId="0" borderId="24" xfId="0" applyNumberFormat="1" applyFont="1" applyFill="1" applyBorder="1" applyAlignment="1" applyProtection="1">
      <alignment shrinkToFit="1"/>
      <protection/>
    </xf>
    <xf numFmtId="198" fontId="29" fillId="0" borderId="46" xfId="52" applyNumberFormat="1" applyFont="1" applyFill="1" applyBorder="1" applyAlignment="1" applyProtection="1">
      <alignment horizontal="center"/>
      <protection locked="0"/>
    </xf>
    <xf numFmtId="198" fontId="29" fillId="0" borderId="65" xfId="52" applyNumberFormat="1" applyFont="1" applyFill="1" applyBorder="1" applyAlignment="1" applyProtection="1">
      <alignment horizontal="center"/>
      <protection locked="0"/>
    </xf>
    <xf numFmtId="185" fontId="34" fillId="0" borderId="83" xfId="0" applyNumberFormat="1" applyFont="1" applyFill="1" applyBorder="1" applyAlignment="1" applyProtection="1">
      <alignment horizontal="left"/>
      <protection/>
    </xf>
    <xf numFmtId="185" fontId="29" fillId="0" borderId="84" xfId="0" applyNumberFormat="1" applyFont="1" applyFill="1" applyBorder="1" applyAlignment="1" applyProtection="1">
      <alignment horizontal="center"/>
      <protection locked="0"/>
    </xf>
    <xf numFmtId="185" fontId="34" fillId="0" borderId="85" xfId="0" applyNumberFormat="1" applyFont="1" applyFill="1" applyBorder="1" applyAlignment="1" applyProtection="1">
      <alignment horizontal="left"/>
      <protection/>
    </xf>
    <xf numFmtId="185" fontId="29" fillId="0" borderId="86" xfId="0" applyNumberFormat="1" applyFont="1" applyFill="1" applyBorder="1" applyAlignment="1" applyProtection="1">
      <alignment horizontal="center"/>
      <protection locked="0"/>
    </xf>
    <xf numFmtId="185" fontId="34" fillId="0" borderId="87" xfId="0" applyNumberFormat="1" applyFont="1" applyFill="1" applyBorder="1" applyAlignment="1" applyProtection="1">
      <alignment horizontal="left"/>
      <protection/>
    </xf>
    <xf numFmtId="185" fontId="29" fillId="0" borderId="88" xfId="0" applyNumberFormat="1" applyFont="1" applyFill="1" applyBorder="1" applyAlignment="1" applyProtection="1">
      <alignment horizontal="center"/>
      <protection locked="0"/>
    </xf>
    <xf numFmtId="165" fontId="29" fillId="0" borderId="89" xfId="0" applyNumberFormat="1" applyFont="1" applyFill="1" applyBorder="1" applyAlignment="1" applyProtection="1">
      <alignment vertical="center"/>
      <protection/>
    </xf>
    <xf numFmtId="165" fontId="31" fillId="0" borderId="90" xfId="0" applyNumberFormat="1" applyFont="1" applyFill="1" applyBorder="1" applyAlignment="1" applyProtection="1">
      <alignment vertical="center"/>
      <protection locked="0"/>
    </xf>
    <xf numFmtId="0" fontId="36" fillId="0" borderId="91" xfId="0" applyNumberFormat="1" applyFont="1" applyFill="1" applyBorder="1" applyAlignment="1" applyProtection="1">
      <alignment horizontal="center"/>
      <protection/>
    </xf>
    <xf numFmtId="165" fontId="36" fillId="0" borderId="65" xfId="46" applyFont="1" applyFill="1" applyBorder="1" applyAlignment="1" applyProtection="1">
      <alignment horizontal="center"/>
      <protection/>
    </xf>
    <xf numFmtId="165" fontId="36" fillId="0" borderId="67" xfId="46" applyFont="1" applyFill="1" applyBorder="1" applyAlignment="1" applyProtection="1">
      <alignment horizontal="center"/>
      <protection/>
    </xf>
    <xf numFmtId="165" fontId="36" fillId="0" borderId="70" xfId="46" applyFont="1" applyFill="1" applyBorder="1" applyAlignment="1" applyProtection="1">
      <alignment horizontal="center"/>
      <protection/>
    </xf>
    <xf numFmtId="0" fontId="29" fillId="0" borderId="84" xfId="0" applyNumberFormat="1" applyFont="1" applyFill="1" applyBorder="1" applyAlignment="1" applyProtection="1">
      <alignment horizontal="center"/>
      <protection locked="0"/>
    </xf>
    <xf numFmtId="0" fontId="29" fillId="0" borderId="86" xfId="0" applyNumberFormat="1" applyFont="1" applyFill="1" applyBorder="1" applyAlignment="1" applyProtection="1">
      <alignment horizontal="center"/>
      <protection locked="0"/>
    </xf>
    <xf numFmtId="165" fontId="29" fillId="34" borderId="59" xfId="0" applyNumberFormat="1" applyFont="1" applyFill="1" applyBorder="1" applyAlignment="1" applyProtection="1">
      <alignment vertical="center"/>
      <protection/>
    </xf>
    <xf numFmtId="165" fontId="29" fillId="34" borderId="56" xfId="0" applyNumberFormat="1" applyFont="1" applyFill="1" applyBorder="1" applyAlignment="1" applyProtection="1">
      <alignment vertical="center"/>
      <protection/>
    </xf>
    <xf numFmtId="165" fontId="29" fillId="34" borderId="60" xfId="0" applyNumberFormat="1" applyFont="1" applyFill="1" applyBorder="1" applyAlignment="1" applyProtection="1">
      <alignment/>
      <protection/>
    </xf>
    <xf numFmtId="165" fontId="29" fillId="34" borderId="57" xfId="0" applyNumberFormat="1" applyFont="1" applyFill="1" applyBorder="1" applyAlignment="1" applyProtection="1">
      <alignment vertical="center"/>
      <protection/>
    </xf>
    <xf numFmtId="184" fontId="33" fillId="34" borderId="30" xfId="0" applyNumberFormat="1" applyFont="1" applyFill="1" applyBorder="1" applyAlignment="1" applyProtection="1">
      <alignment/>
      <protection/>
    </xf>
    <xf numFmtId="0" fontId="29" fillId="34" borderId="50" xfId="0" applyFont="1" applyFill="1" applyBorder="1" applyAlignment="1" applyProtection="1">
      <alignment horizontal="center"/>
      <protection/>
    </xf>
    <xf numFmtId="0" fontId="33" fillId="34" borderId="30" xfId="0" applyFont="1" applyFill="1" applyBorder="1" applyAlignment="1" applyProtection="1">
      <alignment/>
      <protection/>
    </xf>
    <xf numFmtId="0" fontId="29" fillId="34" borderId="15" xfId="0" applyNumberFormat="1" applyFont="1" applyFill="1" applyBorder="1" applyAlignment="1" applyProtection="1">
      <alignment horizontal="center"/>
      <protection/>
    </xf>
    <xf numFmtId="0" fontId="33" fillId="34" borderId="47" xfId="0" applyFont="1" applyFill="1" applyBorder="1" applyAlignment="1" applyProtection="1">
      <alignment/>
      <protection/>
    </xf>
    <xf numFmtId="0" fontId="29" fillId="34" borderId="53" xfId="0" applyFont="1" applyFill="1" applyBorder="1" applyAlignment="1" applyProtection="1">
      <alignment horizontal="center"/>
      <protection/>
    </xf>
    <xf numFmtId="165" fontId="29" fillId="34" borderId="90" xfId="0" applyNumberFormat="1" applyFont="1" applyFill="1" applyBorder="1" applyAlignment="1" applyProtection="1">
      <alignment/>
      <protection/>
    </xf>
    <xf numFmtId="165" fontId="29" fillId="34" borderId="57" xfId="0" applyNumberFormat="1" applyFont="1" applyFill="1" applyBorder="1" applyAlignment="1" applyProtection="1">
      <alignment shrinkToFit="1"/>
      <protection/>
    </xf>
    <xf numFmtId="165" fontId="29" fillId="34" borderId="58" xfId="0" applyNumberFormat="1" applyFont="1" applyFill="1" applyBorder="1" applyAlignment="1" applyProtection="1">
      <alignment shrinkToFit="1"/>
      <protection/>
    </xf>
    <xf numFmtId="0" fontId="34" fillId="0" borderId="92" xfId="0" applyFont="1" applyBorder="1" applyAlignment="1" applyProtection="1">
      <alignment/>
      <protection/>
    </xf>
    <xf numFmtId="185" fontId="34" fillId="0" borderId="93" xfId="0" applyNumberFormat="1" applyFont="1" applyBorder="1" applyAlignment="1" applyProtection="1">
      <alignment/>
      <protection/>
    </xf>
    <xf numFmtId="165" fontId="29" fillId="34" borderId="94" xfId="0" applyNumberFormat="1" applyFont="1" applyFill="1" applyBorder="1" applyAlignment="1" applyProtection="1">
      <alignment vertical="center"/>
      <protection/>
    </xf>
    <xf numFmtId="165" fontId="29" fillId="34" borderId="95" xfId="0" applyNumberFormat="1" applyFont="1" applyFill="1" applyBorder="1" applyAlignment="1" applyProtection="1">
      <alignment vertical="center"/>
      <protection/>
    </xf>
    <xf numFmtId="185" fontId="34" fillId="0" borderId="96" xfId="0" applyNumberFormat="1" applyFont="1" applyFill="1" applyBorder="1" applyAlignment="1" applyProtection="1">
      <alignment horizontal="left"/>
      <protection/>
    </xf>
    <xf numFmtId="0" fontId="29" fillId="0" borderId="97" xfId="0" applyNumberFormat="1" applyFont="1" applyFill="1" applyBorder="1" applyAlignment="1" applyProtection="1">
      <alignment horizontal="center"/>
      <protection locked="0"/>
    </xf>
    <xf numFmtId="0" fontId="36" fillId="0" borderId="98" xfId="0" applyFont="1" applyFill="1" applyBorder="1" applyAlignment="1" applyProtection="1">
      <alignment/>
      <protection/>
    </xf>
    <xf numFmtId="165" fontId="29" fillId="0" borderId="51" xfId="0" applyNumberFormat="1" applyFont="1" applyFill="1" applyBorder="1" applyAlignment="1" applyProtection="1">
      <alignment shrinkToFit="1"/>
      <protection/>
    </xf>
    <xf numFmtId="165" fontId="29" fillId="0" borderId="49" xfId="0" applyNumberFormat="1" applyFont="1" applyFill="1" applyBorder="1" applyAlignment="1" applyProtection="1">
      <alignment shrinkToFit="1"/>
      <protection/>
    </xf>
    <xf numFmtId="0" fontId="36" fillId="0" borderId="99" xfId="0" applyNumberFormat="1" applyFont="1" applyFill="1" applyBorder="1" applyAlignment="1" applyProtection="1">
      <alignment horizontal="center"/>
      <protection/>
    </xf>
    <xf numFmtId="0" fontId="36" fillId="0" borderId="19" xfId="0" applyNumberFormat="1" applyFont="1" applyFill="1" applyBorder="1" applyAlignment="1" applyProtection="1">
      <alignment horizontal="center"/>
      <protection/>
    </xf>
    <xf numFmtId="165" fontId="36" fillId="0" borderId="100" xfId="46" applyFont="1" applyFill="1" applyBorder="1" applyAlignment="1" applyProtection="1">
      <alignment horizontal="center"/>
      <protection/>
    </xf>
    <xf numFmtId="165" fontId="36" fillId="0" borderId="27" xfId="46" applyFont="1" applyFill="1" applyBorder="1" applyAlignment="1" applyProtection="1">
      <alignment horizontal="center"/>
      <protection/>
    </xf>
    <xf numFmtId="165" fontId="36" fillId="0" borderId="36" xfId="46" applyFont="1" applyFill="1" applyBorder="1" applyAlignment="1" applyProtection="1">
      <alignment horizontal="center"/>
      <protection/>
    </xf>
    <xf numFmtId="0" fontId="34" fillId="0" borderId="101" xfId="0" applyFont="1" applyBorder="1" applyAlignment="1" applyProtection="1">
      <alignment/>
      <protection/>
    </xf>
    <xf numFmtId="10" fontId="29" fillId="0" borderId="65" xfId="52" applyNumberFormat="1" applyFont="1" applyFill="1" applyBorder="1" applyAlignment="1" applyProtection="1">
      <alignment horizontal="center"/>
      <protection locked="0"/>
    </xf>
    <xf numFmtId="0" fontId="38" fillId="0" borderId="102" xfId="0" applyFont="1" applyFill="1" applyBorder="1" applyAlignment="1">
      <alignment horizontal="left"/>
    </xf>
    <xf numFmtId="0" fontId="38" fillId="0" borderId="103" xfId="0" applyFont="1" applyFill="1" applyBorder="1" applyAlignment="1">
      <alignment horizontal="left"/>
    </xf>
    <xf numFmtId="0" fontId="43" fillId="0" borderId="44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0" borderId="23" xfId="0" applyFont="1" applyFill="1" applyBorder="1" applyAlignment="1" applyProtection="1">
      <alignment horizontal="center"/>
      <protection/>
    </xf>
    <xf numFmtId="0" fontId="31" fillId="0" borderId="71" xfId="0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04" xfId="0" applyFont="1" applyBorder="1" applyAlignment="1" applyProtection="1">
      <alignment horizontal="center" vertical="center"/>
      <protection/>
    </xf>
    <xf numFmtId="0" fontId="29" fillId="0" borderId="78" xfId="0" applyFont="1" applyBorder="1" applyAlignment="1" applyProtection="1">
      <alignment horizontal="center" vertical="center"/>
      <protection/>
    </xf>
    <xf numFmtId="0" fontId="29" fillId="0" borderId="46" xfId="0" applyFont="1" applyBorder="1" applyAlignment="1" applyProtection="1">
      <alignment horizontal="center" vertical="center"/>
      <protection/>
    </xf>
    <xf numFmtId="49" fontId="29" fillId="0" borderId="64" xfId="0" applyNumberFormat="1" applyFont="1" applyFill="1" applyBorder="1" applyAlignment="1" applyProtection="1">
      <alignment horizontal="left" shrinkToFit="1"/>
      <protection locked="0"/>
    </xf>
    <xf numFmtId="49" fontId="29" fillId="0" borderId="65" xfId="0" applyNumberFormat="1" applyFont="1" applyFill="1" applyBorder="1" applyAlignment="1" applyProtection="1">
      <alignment horizontal="left" shrinkToFit="1"/>
      <protection locked="0"/>
    </xf>
    <xf numFmtId="0" fontId="38" fillId="0" borderId="105" xfId="0" applyFont="1" applyFill="1" applyBorder="1" applyAlignment="1" applyProtection="1">
      <alignment horizontal="center"/>
      <protection/>
    </xf>
    <xf numFmtId="0" fontId="38" fillId="0" borderId="106" xfId="0" applyFont="1" applyFill="1" applyBorder="1" applyAlignment="1" applyProtection="1">
      <alignment horizontal="center"/>
      <protection/>
    </xf>
    <xf numFmtId="0" fontId="38" fillId="0" borderId="91" xfId="0" applyFont="1" applyFill="1" applyBorder="1" applyAlignment="1" applyProtection="1">
      <alignment horizontal="center"/>
      <protection/>
    </xf>
    <xf numFmtId="183" fontId="41" fillId="0" borderId="61" xfId="0" applyNumberFormat="1" applyFont="1" applyFill="1" applyBorder="1" applyAlignment="1" applyProtection="1">
      <alignment horizontal="center" vertical="center"/>
      <protection/>
    </xf>
    <xf numFmtId="49" fontId="41" fillId="0" borderId="61" xfId="0" applyNumberFormat="1" applyFont="1" applyFill="1" applyBorder="1" applyAlignment="1" applyProtection="1">
      <alignment horizontal="left" vertical="center" shrinkToFit="1"/>
      <protection/>
    </xf>
    <xf numFmtId="49" fontId="29" fillId="0" borderId="10" xfId="0" applyNumberFormat="1" applyFont="1" applyFill="1" applyBorder="1" applyAlignment="1" applyProtection="1">
      <alignment horizontal="left" vertical="center" shrinkToFit="1"/>
      <protection/>
    </xf>
    <xf numFmtId="0" fontId="38" fillId="0" borderId="105" xfId="0" applyFont="1" applyBorder="1" applyAlignment="1" applyProtection="1">
      <alignment horizontal="center"/>
      <protection/>
    </xf>
    <xf numFmtId="0" fontId="38" fillId="0" borderId="106" xfId="0" applyFont="1" applyBorder="1" applyAlignment="1" applyProtection="1">
      <alignment horizontal="center"/>
      <protection/>
    </xf>
    <xf numFmtId="0" fontId="38" fillId="0" borderId="91" xfId="0" applyFont="1" applyBorder="1" applyAlignment="1" applyProtection="1">
      <alignment horizontal="center"/>
      <protection/>
    </xf>
    <xf numFmtId="49" fontId="29" fillId="0" borderId="10" xfId="0" applyNumberFormat="1" applyFont="1" applyFill="1" applyBorder="1" applyAlignment="1" applyProtection="1">
      <alignment horizontal="left" shrinkToFit="1"/>
      <protection locked="0"/>
    </xf>
    <xf numFmtId="49" fontId="29" fillId="0" borderId="67" xfId="0" applyNumberFormat="1" applyFont="1" applyFill="1" applyBorder="1" applyAlignment="1" applyProtection="1">
      <alignment horizontal="left" shrinkToFit="1"/>
      <protection locked="0"/>
    </xf>
    <xf numFmtId="49" fontId="31" fillId="0" borderId="10" xfId="0" applyNumberFormat="1" applyFont="1" applyFill="1" applyBorder="1" applyAlignment="1" applyProtection="1">
      <alignment horizontal="left" shrinkToFit="1"/>
      <protection locked="0"/>
    </xf>
    <xf numFmtId="49" fontId="31" fillId="0" borderId="67" xfId="0" applyNumberFormat="1" applyFont="1" applyFill="1" applyBorder="1" applyAlignment="1" applyProtection="1">
      <alignment horizontal="left" shrinkToFit="1"/>
      <protection locked="0"/>
    </xf>
    <xf numFmtId="49" fontId="29" fillId="0" borderId="69" xfId="0" applyNumberFormat="1" applyFont="1" applyFill="1" applyBorder="1" applyAlignment="1" applyProtection="1">
      <alignment horizontal="left" shrinkToFit="1"/>
      <protection locked="0"/>
    </xf>
    <xf numFmtId="49" fontId="29" fillId="0" borderId="70" xfId="0" applyNumberFormat="1" applyFont="1" applyFill="1" applyBorder="1" applyAlignment="1" applyProtection="1">
      <alignment horizontal="left" shrinkToFit="1"/>
      <protection locked="0"/>
    </xf>
    <xf numFmtId="44" fontId="31" fillId="0" borderId="105" xfId="48" applyNumberFormat="1" applyFont="1" applyFill="1" applyBorder="1" applyAlignment="1" applyProtection="1">
      <alignment horizontal="right" shrinkToFit="1"/>
      <protection/>
    </xf>
    <xf numFmtId="44" fontId="31" fillId="0" borderId="106" xfId="48" applyNumberFormat="1" applyFont="1" applyFill="1" applyBorder="1" applyAlignment="1" applyProtection="1">
      <alignment horizontal="right" shrinkToFit="1"/>
      <protection/>
    </xf>
    <xf numFmtId="44" fontId="31" fillId="0" borderId="91" xfId="48" applyNumberFormat="1" applyFont="1" applyFill="1" applyBorder="1" applyAlignment="1" applyProtection="1">
      <alignment horizontal="right" shrinkToFit="1"/>
      <protection/>
    </xf>
    <xf numFmtId="0" fontId="42" fillId="0" borderId="14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44" fontId="31" fillId="0" borderId="107" xfId="48" applyNumberFormat="1" applyFont="1" applyFill="1" applyBorder="1" applyAlignment="1" applyProtection="1">
      <alignment horizontal="right" shrinkToFit="1"/>
      <protection/>
    </xf>
    <xf numFmtId="44" fontId="31" fillId="0" borderId="108" xfId="48" applyNumberFormat="1" applyFont="1" applyFill="1" applyBorder="1" applyAlignment="1" applyProtection="1">
      <alignment horizontal="right" shrinkToFit="1"/>
      <protection/>
    </xf>
    <xf numFmtId="185" fontId="37" fillId="0" borderId="105" xfId="0" applyNumberFormat="1" applyFont="1" applyFill="1" applyBorder="1" applyAlignment="1" applyProtection="1">
      <alignment horizontal="left" vertical="center"/>
      <protection/>
    </xf>
    <xf numFmtId="185" fontId="37" fillId="0" borderId="106" xfId="0" applyNumberFormat="1" applyFont="1" applyFill="1" applyBorder="1" applyAlignment="1" applyProtection="1">
      <alignment horizontal="left" vertical="center"/>
      <protection/>
    </xf>
    <xf numFmtId="185" fontId="33" fillId="0" borderId="105" xfId="0" applyNumberFormat="1" applyFont="1" applyFill="1" applyBorder="1" applyAlignment="1" applyProtection="1">
      <alignment horizontal="left" vertical="center"/>
      <protection/>
    </xf>
    <xf numFmtId="185" fontId="33" fillId="0" borderId="106" xfId="0" applyNumberFormat="1" applyFont="1" applyFill="1" applyBorder="1" applyAlignment="1" applyProtection="1">
      <alignment horizontal="left" vertical="center"/>
      <protection/>
    </xf>
    <xf numFmtId="185" fontId="33" fillId="0" borderId="91" xfId="0" applyNumberFormat="1" applyFont="1" applyFill="1" applyBorder="1" applyAlignment="1" applyProtection="1">
      <alignment horizontal="left" vertical="center"/>
      <protection/>
    </xf>
    <xf numFmtId="44" fontId="31" fillId="0" borderId="105" xfId="0" applyNumberFormat="1" applyFont="1" applyFill="1" applyBorder="1" applyAlignment="1" applyProtection="1">
      <alignment horizontal="center" shrinkToFit="1"/>
      <protection/>
    </xf>
    <xf numFmtId="0" fontId="31" fillId="0" borderId="91" xfId="0" applyFont="1" applyFill="1" applyBorder="1" applyAlignment="1" applyProtection="1">
      <alignment horizontal="center" shrinkToFit="1"/>
      <protection/>
    </xf>
    <xf numFmtId="44" fontId="29" fillId="0" borderId="105" xfId="0" applyNumberFormat="1" applyFont="1" applyFill="1" applyBorder="1" applyAlignment="1" applyProtection="1">
      <alignment horizontal="center" shrinkToFit="1"/>
      <protection/>
    </xf>
    <xf numFmtId="0" fontId="29" fillId="0" borderId="106" xfId="0" applyFont="1" applyFill="1" applyBorder="1" applyAlignment="1" applyProtection="1">
      <alignment horizontal="center" shrinkToFit="1"/>
      <protection/>
    </xf>
    <xf numFmtId="0" fontId="29" fillId="0" borderId="91" xfId="0" applyFont="1" applyFill="1" applyBorder="1" applyAlignment="1" applyProtection="1">
      <alignment horizontal="center" shrinkToFit="1"/>
      <protection/>
    </xf>
    <xf numFmtId="0" fontId="31" fillId="0" borderId="105" xfId="0" applyFont="1" applyFill="1" applyBorder="1" applyAlignment="1" applyProtection="1">
      <alignment horizontal="center"/>
      <protection/>
    </xf>
    <xf numFmtId="0" fontId="31" fillId="0" borderId="91" xfId="0" applyFont="1" applyFill="1" applyBorder="1" applyAlignment="1" applyProtection="1">
      <alignment horizontal="center"/>
      <protection/>
    </xf>
    <xf numFmtId="0" fontId="44" fillId="0" borderId="44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23" xfId="0" applyFont="1" applyFill="1" applyBorder="1" applyAlignment="1" applyProtection="1">
      <alignment horizontal="center"/>
      <protection/>
    </xf>
    <xf numFmtId="185" fontId="38" fillId="0" borderId="106" xfId="0" applyNumberFormat="1" applyFont="1" applyFill="1" applyBorder="1" applyAlignment="1" applyProtection="1">
      <alignment horizontal="left" vertical="center"/>
      <protection/>
    </xf>
    <xf numFmtId="185" fontId="38" fillId="0" borderId="91" xfId="0" applyNumberFormat="1" applyFont="1" applyFill="1" applyBorder="1" applyAlignment="1" applyProtection="1">
      <alignment horizontal="left" vertical="center"/>
      <protection/>
    </xf>
    <xf numFmtId="44" fontId="31" fillId="0" borderId="105" xfId="0" applyNumberFormat="1" applyFont="1" applyFill="1" applyBorder="1" applyAlignment="1">
      <alignment horizontal="center" shrinkToFit="1"/>
    </xf>
    <xf numFmtId="0" fontId="31" fillId="0" borderId="106" xfId="0" applyFont="1" applyFill="1" applyBorder="1" applyAlignment="1">
      <alignment horizontal="center" shrinkToFit="1"/>
    </xf>
    <xf numFmtId="0" fontId="31" fillId="0" borderId="91" xfId="0" applyFont="1" applyFill="1" applyBorder="1" applyAlignment="1">
      <alignment horizontal="center" shrinkToFit="1"/>
    </xf>
    <xf numFmtId="0" fontId="31" fillId="0" borderId="71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49" fontId="41" fillId="0" borderId="61" xfId="0" applyNumberFormat="1" applyFont="1" applyFill="1" applyBorder="1" applyAlignment="1" applyProtection="1">
      <alignment horizontal="left" vertical="center" shrinkToFit="1"/>
      <protection locked="0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4" fontId="31" fillId="0" borderId="105" xfId="48" applyNumberFormat="1" applyFont="1" applyFill="1" applyBorder="1" applyAlignment="1" applyProtection="1">
      <alignment horizontal="right" shrinkToFit="1"/>
      <protection locked="0"/>
    </xf>
    <xf numFmtId="44" fontId="31" fillId="0" borderId="106" xfId="48" applyNumberFormat="1" applyFont="1" applyFill="1" applyBorder="1" applyAlignment="1" applyProtection="1">
      <alignment horizontal="right" shrinkToFit="1"/>
      <protection locked="0"/>
    </xf>
    <xf numFmtId="44" fontId="31" fillId="0" borderId="91" xfId="48" applyNumberFormat="1" applyFont="1" applyFill="1" applyBorder="1" applyAlignment="1" applyProtection="1">
      <alignment horizontal="right" shrinkToFit="1"/>
      <protection locked="0"/>
    </xf>
    <xf numFmtId="185" fontId="38" fillId="0" borderId="105" xfId="0" applyNumberFormat="1" applyFont="1" applyFill="1" applyBorder="1" applyAlignment="1" applyProtection="1">
      <alignment horizontal="left" vertical="center"/>
      <protection/>
    </xf>
    <xf numFmtId="44" fontId="31" fillId="0" borderId="107" xfId="48" applyNumberFormat="1" applyFont="1" applyFill="1" applyBorder="1" applyAlignment="1" applyProtection="1">
      <alignment horizontal="right" shrinkToFit="1"/>
      <protection locked="0"/>
    </xf>
    <xf numFmtId="44" fontId="31" fillId="0" borderId="108" xfId="48" applyNumberFormat="1" applyFont="1" applyFill="1" applyBorder="1" applyAlignment="1" applyProtection="1">
      <alignment horizontal="right" shrinkToFit="1"/>
      <protection locked="0"/>
    </xf>
    <xf numFmtId="49" fontId="29" fillId="0" borderId="10" xfId="0" applyNumberFormat="1" applyFont="1" applyFill="1" applyBorder="1" applyAlignment="1" applyProtection="1">
      <alignment horizontal="left" vertical="center" shrinkToFit="1"/>
      <protection locked="0"/>
    </xf>
    <xf numFmtId="183" fontId="41" fillId="0" borderId="109" xfId="0" applyNumberFormat="1" applyFont="1" applyFill="1" applyBorder="1" applyAlignment="1" applyProtection="1">
      <alignment horizontal="center" vertical="center"/>
      <protection locked="0"/>
    </xf>
    <xf numFmtId="183" fontId="41" fillId="0" borderId="1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495300</xdr:colOff>
      <xdr:row>1</xdr:row>
      <xdr:rowOff>161925</xdr:rowOff>
    </xdr:to>
    <xdr:pic>
      <xdr:nvPicPr>
        <xdr:cNvPr id="1" name="Picture 1" descr="LOGO FSSS CS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45</xdr:row>
      <xdr:rowOff>9525</xdr:rowOff>
    </xdr:from>
    <xdr:to>
      <xdr:col>14</xdr:col>
      <xdr:colOff>800100</xdr:colOff>
      <xdr:row>45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9934575" y="10725150"/>
          <a:ext cx="19050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609600</xdr:colOff>
      <xdr:row>46</xdr:row>
      <xdr:rowOff>85725</xdr:rowOff>
    </xdr:from>
    <xdr:to>
      <xdr:col>14</xdr:col>
      <xdr:colOff>800100</xdr:colOff>
      <xdr:row>46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9934575" y="11049000"/>
          <a:ext cx="19050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495300</xdr:colOff>
      <xdr:row>1</xdr:row>
      <xdr:rowOff>161925</xdr:rowOff>
    </xdr:to>
    <xdr:pic>
      <xdr:nvPicPr>
        <xdr:cNvPr id="1" name="Picture 1" descr="LOGO FSSS CS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49"/>
  <sheetViews>
    <sheetView showGridLines="0" showZeros="0" zoomScale="70" zoomScaleNormal="70" zoomScalePageLayoutView="0" workbookViewId="0" topLeftCell="A1">
      <selection activeCell="W8" sqref="W8"/>
    </sheetView>
  </sheetViews>
  <sheetFormatPr defaultColWidth="9.6640625" defaultRowHeight="15.75"/>
  <cols>
    <col min="1" max="1" width="7.21484375" style="134" customWidth="1"/>
    <col min="2" max="2" width="7.5546875" style="134" customWidth="1"/>
    <col min="3" max="3" width="3.6640625" style="134" customWidth="1"/>
    <col min="4" max="4" width="10.6640625" style="137" customWidth="1"/>
    <col min="5" max="5" width="22.5546875" style="137" customWidth="1"/>
    <col min="6" max="6" width="9.21484375" style="137" customWidth="1"/>
    <col min="7" max="7" width="9.6640625" style="137" customWidth="1"/>
    <col min="8" max="11" width="4.4453125" style="137" customWidth="1"/>
    <col min="12" max="12" width="9.6640625" style="134" customWidth="1"/>
    <col min="13" max="13" width="6.88671875" style="134" customWidth="1"/>
    <col min="14" max="14" width="3.88671875" style="243" customWidth="1"/>
    <col min="15" max="15" width="9.88671875" style="134" bestFit="1" customWidth="1"/>
    <col min="16" max="16" width="10.21484375" style="134" customWidth="1"/>
    <col min="17" max="17" width="11.4453125" style="134" customWidth="1"/>
    <col min="18" max="18" width="11.21484375" style="134" customWidth="1"/>
    <col min="19" max="19" width="5.21484375" style="134" customWidth="1"/>
    <col min="20" max="20" width="4.10546875" style="134" customWidth="1"/>
    <col min="21" max="21" width="10.6640625" style="134" customWidth="1"/>
    <col min="22" max="22" width="9.4453125" style="165" customWidth="1"/>
    <col min="23" max="23" width="13.4453125" style="134" customWidth="1"/>
    <col min="24" max="24" width="13.4453125" style="134" bestFit="1" customWidth="1"/>
    <col min="25" max="16384" width="9.6640625" style="134" customWidth="1"/>
  </cols>
  <sheetData>
    <row r="1" spans="1:23" ht="21" customHeight="1" thickBot="1">
      <c r="A1" s="133"/>
      <c r="C1" s="135" t="s">
        <v>41</v>
      </c>
      <c r="D1" s="136"/>
      <c r="E1" s="136"/>
      <c r="F1" s="136"/>
      <c r="H1" s="138"/>
      <c r="I1" s="138"/>
      <c r="M1" s="330" t="s">
        <v>29</v>
      </c>
      <c r="N1" s="331"/>
      <c r="O1" s="331"/>
      <c r="P1" s="331"/>
      <c r="Q1" s="331"/>
      <c r="R1" s="332"/>
      <c r="S1" s="133"/>
      <c r="T1" s="133"/>
      <c r="U1" s="139" t="s">
        <v>27</v>
      </c>
      <c r="V1" s="140"/>
      <c r="W1" s="141"/>
    </row>
    <row r="2" spans="1:23" ht="21" customHeight="1">
      <c r="A2" s="133"/>
      <c r="B2" s="136"/>
      <c r="C2" s="142" t="s">
        <v>38</v>
      </c>
      <c r="D2" s="142"/>
      <c r="E2" s="142"/>
      <c r="F2" s="333"/>
      <c r="G2" s="333"/>
      <c r="H2" s="142"/>
      <c r="I2" s="143"/>
      <c r="J2" s="143"/>
      <c r="K2" s="143"/>
      <c r="M2" s="144"/>
      <c r="N2" s="145"/>
      <c r="O2" s="146"/>
      <c r="P2" s="147"/>
      <c r="Q2" s="148"/>
      <c r="R2" s="149"/>
      <c r="V2" s="133"/>
      <c r="W2" s="136"/>
    </row>
    <row r="3" spans="1:23" ht="21" customHeight="1">
      <c r="A3" s="129" t="s">
        <v>57</v>
      </c>
      <c r="B3" s="334"/>
      <c r="C3" s="334"/>
      <c r="D3" s="334"/>
      <c r="E3" s="334"/>
      <c r="F3" s="334"/>
      <c r="G3" s="334"/>
      <c r="H3" s="334"/>
      <c r="I3" s="334"/>
      <c r="J3" s="334"/>
      <c r="K3" s="150"/>
      <c r="M3" s="151"/>
      <c r="N3" s="152"/>
      <c r="O3" s="153"/>
      <c r="P3" s="154"/>
      <c r="Q3" s="155"/>
      <c r="R3" s="156"/>
      <c r="T3" s="133"/>
      <c r="U3" s="139" t="s">
        <v>18</v>
      </c>
      <c r="V3" s="140"/>
      <c r="W3" s="141"/>
    </row>
    <row r="4" spans="1:23" ht="21" customHeight="1">
      <c r="A4" s="7" t="s">
        <v>56</v>
      </c>
      <c r="B4" s="8"/>
      <c r="C4" s="335"/>
      <c r="D4" s="335"/>
      <c r="E4" s="246"/>
      <c r="F4" s="131" t="s">
        <v>60</v>
      </c>
      <c r="G4" s="335"/>
      <c r="H4" s="335"/>
      <c r="I4" s="335"/>
      <c r="J4" s="335"/>
      <c r="K4" s="335"/>
      <c r="M4" s="151"/>
      <c r="N4" s="152"/>
      <c r="O4" s="153"/>
      <c r="P4" s="154"/>
      <c r="Q4" s="155"/>
      <c r="R4" s="156"/>
      <c r="U4" s="136"/>
      <c r="V4" s="136"/>
      <c r="W4" s="136"/>
    </row>
    <row r="5" spans="1:23" ht="21" customHeight="1" thickBot="1">
      <c r="A5" s="9" t="s">
        <v>58</v>
      </c>
      <c r="B5" s="10"/>
      <c r="C5" s="335"/>
      <c r="D5" s="335"/>
      <c r="E5" s="246"/>
      <c r="F5" s="131" t="s">
        <v>61</v>
      </c>
      <c r="G5" s="335"/>
      <c r="H5" s="335"/>
      <c r="I5" s="335"/>
      <c r="J5" s="335"/>
      <c r="K5" s="335"/>
      <c r="M5" s="157"/>
      <c r="N5" s="158"/>
      <c r="O5" s="159"/>
      <c r="P5" s="160"/>
      <c r="Q5" s="161"/>
      <c r="R5" s="162"/>
      <c r="T5" s="136"/>
      <c r="U5" s="139" t="s">
        <v>40</v>
      </c>
      <c r="V5" s="141"/>
      <c r="W5" s="141"/>
    </row>
    <row r="6" spans="1:23" ht="21" customHeight="1" thickBot="1">
      <c r="A6" s="9" t="s">
        <v>59</v>
      </c>
      <c r="B6" s="10"/>
      <c r="C6" s="335"/>
      <c r="D6" s="335"/>
      <c r="E6" s="246"/>
      <c r="F6" s="131" t="s">
        <v>62</v>
      </c>
      <c r="G6" s="335"/>
      <c r="H6" s="335"/>
      <c r="I6" s="335"/>
      <c r="J6" s="335"/>
      <c r="K6" s="335"/>
      <c r="L6" s="136"/>
      <c r="M6" s="136"/>
      <c r="N6" s="163"/>
      <c r="O6" s="136"/>
      <c r="P6" s="136"/>
      <c r="Q6" s="164"/>
      <c r="R6" s="136"/>
      <c r="S6" s="136"/>
      <c r="T6" s="136"/>
      <c r="U6" s="136"/>
      <c r="V6" s="362" t="s">
        <v>48</v>
      </c>
      <c r="W6" s="363"/>
    </row>
    <row r="7" spans="4:23" ht="21" customHeight="1" thickBot="1">
      <c r="D7" s="166"/>
      <c r="E7" s="166"/>
      <c r="F7" s="167"/>
      <c r="G7" s="167"/>
      <c r="H7" s="167"/>
      <c r="I7" s="167"/>
      <c r="J7" s="167"/>
      <c r="L7" s="168" t="s">
        <v>34</v>
      </c>
      <c r="M7" s="322" t="s">
        <v>17</v>
      </c>
      <c r="N7" s="323"/>
      <c r="O7" s="324"/>
      <c r="P7" s="169" t="s">
        <v>1</v>
      </c>
      <c r="Q7" s="170" t="s">
        <v>28</v>
      </c>
      <c r="R7" s="171" t="s">
        <v>4</v>
      </c>
      <c r="S7" s="172" t="s">
        <v>0</v>
      </c>
      <c r="T7" s="173"/>
      <c r="U7" s="174"/>
      <c r="V7" s="269" t="s">
        <v>65</v>
      </c>
      <c r="W7" s="273"/>
    </row>
    <row r="8" spans="1:23" ht="21" customHeight="1" thickBot="1">
      <c r="A8" s="18" t="s">
        <v>47</v>
      </c>
      <c r="B8" s="18" t="s">
        <v>32</v>
      </c>
      <c r="C8" s="19"/>
      <c r="D8" s="260" t="s">
        <v>64</v>
      </c>
      <c r="E8" s="175"/>
      <c r="F8" s="175"/>
      <c r="G8" s="176"/>
      <c r="H8" s="176"/>
      <c r="I8" s="176"/>
      <c r="J8" s="176"/>
      <c r="K8" s="176"/>
      <c r="L8" s="22">
        <f>'Calculs automatiques'!L8</f>
        <v>0.607</v>
      </c>
      <c r="M8" s="325"/>
      <c r="N8" s="326"/>
      <c r="O8" s="327"/>
      <c r="P8" s="177" t="s">
        <v>2</v>
      </c>
      <c r="Q8" s="178" t="s">
        <v>3</v>
      </c>
      <c r="R8" s="179"/>
      <c r="S8" s="319" t="s">
        <v>70</v>
      </c>
      <c r="T8" s="320"/>
      <c r="U8" s="321"/>
      <c r="V8" s="270" t="s">
        <v>66</v>
      </c>
      <c r="W8" s="272"/>
    </row>
    <row r="9" spans="1:26" ht="18" customHeight="1" thickBot="1">
      <c r="A9" s="26"/>
      <c r="B9" s="27"/>
      <c r="C9" s="240" t="s">
        <v>5</v>
      </c>
      <c r="D9" s="265"/>
      <c r="E9" s="328"/>
      <c r="F9" s="328"/>
      <c r="G9" s="328"/>
      <c r="H9" s="328"/>
      <c r="I9" s="328"/>
      <c r="J9" s="328"/>
      <c r="K9" s="329"/>
      <c r="L9" s="180"/>
      <c r="M9" s="28" t="s">
        <v>6</v>
      </c>
      <c r="N9" s="181"/>
      <c r="O9" s="123" t="str">
        <f ca="1">IF(CELL("type",N9)="i"," ",+Y11)</f>
        <v> </v>
      </c>
      <c r="P9" s="182"/>
      <c r="Q9" s="183"/>
      <c r="R9" s="184"/>
      <c r="S9" s="274" t="s">
        <v>5</v>
      </c>
      <c r="T9" s="275"/>
      <c r="U9" s="118"/>
      <c r="V9" s="30" t="s">
        <v>45</v>
      </c>
      <c r="W9" s="185"/>
      <c r="X9" s="186"/>
      <c r="Y9" s="186"/>
      <c r="Z9" s="31"/>
    </row>
    <row r="10" spans="1:27" ht="18" customHeight="1" thickBot="1">
      <c r="A10" s="32" t="s">
        <v>20</v>
      </c>
      <c r="B10" s="33">
        <f>SUM($F$2-6)</f>
        <v>-6</v>
      </c>
      <c r="C10" s="53" t="s">
        <v>7</v>
      </c>
      <c r="D10" s="266"/>
      <c r="E10" s="339"/>
      <c r="F10" s="339"/>
      <c r="G10" s="339"/>
      <c r="H10" s="339"/>
      <c r="I10" s="339"/>
      <c r="J10" s="339"/>
      <c r="K10" s="340"/>
      <c r="L10" s="187"/>
      <c r="M10" s="34" t="s">
        <v>7</v>
      </c>
      <c r="N10" s="188"/>
      <c r="O10" s="119" t="str">
        <f ca="1">IF(CELL("type",N10)="i"," ",+Y12)</f>
        <v> </v>
      </c>
      <c r="P10" s="189"/>
      <c r="Q10" s="190"/>
      <c r="R10" s="191"/>
      <c r="S10" s="276" t="s">
        <v>8</v>
      </c>
      <c r="T10" s="277"/>
      <c r="U10" s="119"/>
      <c r="V10" s="36" t="s">
        <v>46</v>
      </c>
      <c r="W10" s="121"/>
      <c r="X10" s="336" t="s">
        <v>50</v>
      </c>
      <c r="Y10" s="338"/>
      <c r="Z10" s="37"/>
      <c r="AA10" s="38"/>
    </row>
    <row r="11" spans="1:27" ht="18" customHeight="1">
      <c r="A11" s="32" t="s">
        <v>19</v>
      </c>
      <c r="B11" s="32"/>
      <c r="C11" s="53" t="s">
        <v>8</v>
      </c>
      <c r="D11" s="267"/>
      <c r="E11" s="341"/>
      <c r="F11" s="341"/>
      <c r="G11" s="341"/>
      <c r="H11" s="341"/>
      <c r="I11" s="341"/>
      <c r="J11" s="341"/>
      <c r="K11" s="342"/>
      <c r="L11" s="187"/>
      <c r="M11" s="34" t="s">
        <v>9</v>
      </c>
      <c r="N11" s="188"/>
      <c r="O11" s="119" t="str">
        <f ca="1">IF(CELL("type",N11)="i"," ",+Y13)</f>
        <v> </v>
      </c>
      <c r="P11" s="189"/>
      <c r="Q11" s="190"/>
      <c r="R11" s="191"/>
      <c r="S11" s="276" t="s">
        <v>10</v>
      </c>
      <c r="T11" s="277"/>
      <c r="U11" s="119"/>
      <c r="V11" s="36" t="s">
        <v>39</v>
      </c>
      <c r="W11" s="120"/>
      <c r="X11" s="315" t="s">
        <v>6</v>
      </c>
      <c r="Y11" s="302">
        <f>'Calculs automatiques'!Y11</f>
        <v>15.75</v>
      </c>
      <c r="Z11" s="37"/>
      <c r="AA11" s="38"/>
    </row>
    <row r="12" spans="1:27" ht="18" customHeight="1" thickBot="1">
      <c r="A12" s="32"/>
      <c r="B12" s="41"/>
      <c r="C12" s="53" t="s">
        <v>10</v>
      </c>
      <c r="D12" s="266"/>
      <c r="E12" s="339"/>
      <c r="F12" s="339"/>
      <c r="G12" s="339"/>
      <c r="H12" s="339"/>
      <c r="I12" s="339"/>
      <c r="J12" s="339"/>
      <c r="K12" s="340"/>
      <c r="L12" s="187"/>
      <c r="M12" s="34" t="s">
        <v>12</v>
      </c>
      <c r="N12" s="188"/>
      <c r="O12" s="119" t="str">
        <f ca="1">IF(CELL("type",N12)="i"," ",+Y14)</f>
        <v> </v>
      </c>
      <c r="P12" s="189"/>
      <c r="Q12" s="190"/>
      <c r="R12" s="191"/>
      <c r="S12" s="278" t="s">
        <v>11</v>
      </c>
      <c r="T12" s="279"/>
      <c r="U12" s="280"/>
      <c r="V12" s="271" t="s">
        <v>67</v>
      </c>
      <c r="W12" s="121"/>
      <c r="X12" s="57" t="s">
        <v>7</v>
      </c>
      <c r="Y12" s="40">
        <f>'Calculs automatiques'!Y12</f>
        <v>24.5</v>
      </c>
      <c r="Z12" s="37"/>
      <c r="AA12" s="38"/>
    </row>
    <row r="13" spans="1:25" ht="18" customHeight="1" thickBot="1">
      <c r="A13" s="42"/>
      <c r="B13" s="43"/>
      <c r="C13" s="257"/>
      <c r="D13" s="268"/>
      <c r="E13" s="343"/>
      <c r="F13" s="343"/>
      <c r="G13" s="343"/>
      <c r="H13" s="343"/>
      <c r="I13" s="343"/>
      <c r="J13" s="343"/>
      <c r="K13" s="344"/>
      <c r="L13" s="192"/>
      <c r="M13" s="44"/>
      <c r="N13" s="193"/>
      <c r="O13" s="124"/>
      <c r="P13" s="194"/>
      <c r="Q13" s="195"/>
      <c r="R13" s="196"/>
      <c r="S13" s="317" t="s">
        <v>69</v>
      </c>
      <c r="T13" s="318"/>
      <c r="U13" s="281"/>
      <c r="V13" s="45" t="s">
        <v>35</v>
      </c>
      <c r="W13" s="122"/>
      <c r="X13" s="57" t="s">
        <v>9</v>
      </c>
      <c r="Y13" s="40">
        <f>'Calculs automatiques'!Y13</f>
        <v>30.3</v>
      </c>
    </row>
    <row r="14" spans="1:27" ht="18" customHeight="1" thickBot="1">
      <c r="A14" s="46"/>
      <c r="B14" s="47"/>
      <c r="C14" s="258" t="s">
        <v>5</v>
      </c>
      <c r="D14" s="265"/>
      <c r="E14" s="328"/>
      <c r="F14" s="328"/>
      <c r="G14" s="328"/>
      <c r="H14" s="328"/>
      <c r="I14" s="328"/>
      <c r="J14" s="328"/>
      <c r="K14" s="329"/>
      <c r="L14" s="197"/>
      <c r="M14" s="48" t="s">
        <v>6</v>
      </c>
      <c r="N14" s="198"/>
      <c r="O14" s="125" t="str">
        <f ca="1">IF(CELL("type",N14)="i"," ",+Y11)</f>
        <v> </v>
      </c>
      <c r="P14" s="199"/>
      <c r="Q14" s="200"/>
      <c r="R14" s="201"/>
      <c r="S14" s="274" t="s">
        <v>5</v>
      </c>
      <c r="T14" s="275"/>
      <c r="U14" s="118"/>
      <c r="V14" s="30" t="s">
        <v>45</v>
      </c>
      <c r="W14" s="185"/>
      <c r="X14" s="50" t="s">
        <v>12</v>
      </c>
      <c r="Y14" s="51">
        <f>'Calculs automatiques'!Y14</f>
        <v>194.5</v>
      </c>
      <c r="Z14" s="37"/>
      <c r="AA14" s="52"/>
    </row>
    <row r="15" spans="1:27" ht="18" customHeight="1" thickBot="1">
      <c r="A15" s="32" t="s">
        <v>13</v>
      </c>
      <c r="B15" s="33">
        <f>SUM(F2-5)</f>
        <v>-5</v>
      </c>
      <c r="C15" s="53" t="s">
        <v>7</v>
      </c>
      <c r="D15" s="266"/>
      <c r="E15" s="339"/>
      <c r="F15" s="339"/>
      <c r="G15" s="339"/>
      <c r="H15" s="339"/>
      <c r="I15" s="339"/>
      <c r="J15" s="339"/>
      <c r="K15" s="340"/>
      <c r="L15" s="187"/>
      <c r="M15" s="34" t="s">
        <v>7</v>
      </c>
      <c r="N15" s="188"/>
      <c r="O15" s="125" t="str">
        <f ca="1">IF(CELL("type",N15)="i"," ",+Y12)</f>
        <v> </v>
      </c>
      <c r="P15" s="189"/>
      <c r="Q15" s="190"/>
      <c r="R15" s="191"/>
      <c r="S15" s="276" t="s">
        <v>8</v>
      </c>
      <c r="T15" s="277"/>
      <c r="U15" s="119"/>
      <c r="V15" s="36" t="s">
        <v>46</v>
      </c>
      <c r="W15" s="121"/>
      <c r="Z15" s="37"/>
      <c r="AA15" s="52"/>
    </row>
    <row r="16" spans="1:28" ht="18" customHeight="1" thickBot="1">
      <c r="A16" s="32"/>
      <c r="B16" s="41"/>
      <c r="C16" s="53" t="s">
        <v>8</v>
      </c>
      <c r="D16" s="267"/>
      <c r="E16" s="341"/>
      <c r="F16" s="341"/>
      <c r="G16" s="341"/>
      <c r="H16" s="341"/>
      <c r="I16" s="341"/>
      <c r="J16" s="341"/>
      <c r="K16" s="342"/>
      <c r="L16" s="187"/>
      <c r="M16" s="34" t="s">
        <v>9</v>
      </c>
      <c r="N16" s="188"/>
      <c r="O16" s="125" t="str">
        <f ca="1">IF(CELL("type",N16)="i"," ",+Y13)</f>
        <v> </v>
      </c>
      <c r="P16" s="189"/>
      <c r="Q16" s="190"/>
      <c r="R16" s="191"/>
      <c r="S16" s="276" t="s">
        <v>51</v>
      </c>
      <c r="T16" s="277"/>
      <c r="U16" s="119"/>
      <c r="V16" s="36" t="s">
        <v>39</v>
      </c>
      <c r="W16" s="120"/>
      <c r="X16" s="336" t="s">
        <v>49</v>
      </c>
      <c r="Y16" s="337"/>
      <c r="Z16" s="337"/>
      <c r="AA16" s="337"/>
      <c r="AB16" s="338"/>
    </row>
    <row r="17" spans="1:28" ht="18" customHeight="1" thickBot="1">
      <c r="A17" s="32"/>
      <c r="B17" s="41"/>
      <c r="C17" s="53" t="s">
        <v>10</v>
      </c>
      <c r="D17" s="266"/>
      <c r="E17" s="339"/>
      <c r="F17" s="339"/>
      <c r="G17" s="339"/>
      <c r="H17" s="339"/>
      <c r="I17" s="339"/>
      <c r="J17" s="339"/>
      <c r="K17" s="340"/>
      <c r="L17" s="187"/>
      <c r="M17" s="34" t="s">
        <v>12</v>
      </c>
      <c r="N17" s="188"/>
      <c r="O17" s="125" t="str">
        <f ca="1">IF(CELL("type",N17)="i"," ",+Y14)</f>
        <v> </v>
      </c>
      <c r="P17" s="189"/>
      <c r="Q17" s="190"/>
      <c r="R17" s="191"/>
      <c r="S17" s="278" t="s">
        <v>11</v>
      </c>
      <c r="T17" s="279"/>
      <c r="U17" s="280"/>
      <c r="V17" s="271" t="s">
        <v>67</v>
      </c>
      <c r="W17" s="121"/>
      <c r="X17" s="307" t="s">
        <v>72</v>
      </c>
      <c r="Y17" s="310">
        <v>1</v>
      </c>
      <c r="Z17" s="310">
        <v>2</v>
      </c>
      <c r="AA17" s="310">
        <v>3</v>
      </c>
      <c r="AB17" s="311">
        <v>4</v>
      </c>
    </row>
    <row r="18" spans="1:28" ht="18" customHeight="1" thickBot="1">
      <c r="A18" s="42"/>
      <c r="B18" s="43"/>
      <c r="C18" s="257"/>
      <c r="D18" s="268"/>
      <c r="E18" s="343"/>
      <c r="F18" s="343"/>
      <c r="G18" s="343"/>
      <c r="H18" s="343"/>
      <c r="I18" s="343"/>
      <c r="J18" s="343"/>
      <c r="K18" s="344"/>
      <c r="L18" s="192"/>
      <c r="M18" s="44"/>
      <c r="N18" s="193"/>
      <c r="O18" s="124"/>
      <c r="P18" s="194"/>
      <c r="Q18" s="195"/>
      <c r="R18" s="196"/>
      <c r="S18" s="317" t="s">
        <v>69</v>
      </c>
      <c r="T18" s="318"/>
      <c r="U18" s="281"/>
      <c r="V18" s="45" t="s">
        <v>35</v>
      </c>
      <c r="W18" s="308"/>
      <c r="X18" s="55" t="s">
        <v>5</v>
      </c>
      <c r="Y18" s="56">
        <f>'Calculs automatiques'!Y18</f>
        <v>16</v>
      </c>
      <c r="Z18" s="56">
        <f>'Calculs automatiques'!Z18</f>
        <v>24</v>
      </c>
      <c r="AA18" s="56">
        <f>'Calculs automatiques'!AA18</f>
        <v>31.7</v>
      </c>
      <c r="AB18" s="312">
        <f>'Calculs automatiques'!AB18</f>
        <v>40</v>
      </c>
    </row>
    <row r="19" spans="1:28" ht="18" customHeight="1">
      <c r="A19" s="46"/>
      <c r="B19" s="47"/>
      <c r="C19" s="258" t="s">
        <v>5</v>
      </c>
      <c r="D19" s="265"/>
      <c r="E19" s="328"/>
      <c r="F19" s="328"/>
      <c r="G19" s="328"/>
      <c r="H19" s="328"/>
      <c r="I19" s="328"/>
      <c r="J19" s="328"/>
      <c r="K19" s="329"/>
      <c r="L19" s="197"/>
      <c r="M19" s="48" t="s">
        <v>6</v>
      </c>
      <c r="N19" s="198"/>
      <c r="O19" s="125" t="str">
        <f ca="1">IF(CELL("type",N19)="i"," ",+Y11)</f>
        <v> </v>
      </c>
      <c r="P19" s="199"/>
      <c r="Q19" s="200"/>
      <c r="R19" s="201"/>
      <c r="S19" s="274" t="s">
        <v>5</v>
      </c>
      <c r="T19" s="275"/>
      <c r="U19" s="118"/>
      <c r="V19" s="30" t="s">
        <v>45</v>
      </c>
      <c r="W19" s="184"/>
      <c r="X19" s="57" t="s">
        <v>8</v>
      </c>
      <c r="Y19" s="58">
        <f>'Calculs automatiques'!Y19</f>
        <v>16</v>
      </c>
      <c r="Z19" s="58">
        <f>'Calculs automatiques'!Z19</f>
        <v>24</v>
      </c>
      <c r="AA19" s="58">
        <f>'Calculs automatiques'!AA19</f>
        <v>31.7</v>
      </c>
      <c r="AB19" s="313">
        <f>'Calculs automatiques'!AB19</f>
        <v>40</v>
      </c>
    </row>
    <row r="20" spans="1:28" ht="18" customHeight="1">
      <c r="A20" s="32" t="s">
        <v>14</v>
      </c>
      <c r="B20" s="33">
        <f>SUM(F2-4)</f>
        <v>-4</v>
      </c>
      <c r="C20" s="53" t="s">
        <v>7</v>
      </c>
      <c r="D20" s="266"/>
      <c r="E20" s="339"/>
      <c r="F20" s="339"/>
      <c r="G20" s="339"/>
      <c r="H20" s="339"/>
      <c r="I20" s="339"/>
      <c r="J20" s="339"/>
      <c r="K20" s="340"/>
      <c r="L20" s="187"/>
      <c r="M20" s="34" t="s">
        <v>7</v>
      </c>
      <c r="N20" s="202"/>
      <c r="O20" s="125" t="str">
        <f ca="1">IF(CELL("type",N20)="i"," ",+Y12)</f>
        <v> </v>
      </c>
      <c r="P20" s="189"/>
      <c r="Q20" s="190"/>
      <c r="R20" s="191"/>
      <c r="S20" s="276" t="s">
        <v>8</v>
      </c>
      <c r="T20" s="277"/>
      <c r="U20" s="119"/>
      <c r="V20" s="36" t="s">
        <v>46</v>
      </c>
      <c r="W20" s="191"/>
      <c r="X20" s="60" t="s">
        <v>54</v>
      </c>
      <c r="Y20" s="58">
        <f>'Calculs automatiques'!Y20</f>
        <v>24.25</v>
      </c>
      <c r="Z20" s="58">
        <f>'Calculs automatiques'!Z20</f>
        <v>31.7</v>
      </c>
      <c r="AA20" s="58">
        <f>'Calculs automatiques'!AA20</f>
        <v>39.15</v>
      </c>
      <c r="AB20" s="313">
        <f>'Calculs automatiques'!AB20</f>
        <v>47.45</v>
      </c>
    </row>
    <row r="21" spans="1:28" ht="18" customHeight="1" thickBot="1">
      <c r="A21" s="32"/>
      <c r="B21" s="41"/>
      <c r="C21" s="53" t="s">
        <v>8</v>
      </c>
      <c r="D21" s="267"/>
      <c r="E21" s="341"/>
      <c r="F21" s="341"/>
      <c r="G21" s="341"/>
      <c r="H21" s="341"/>
      <c r="I21" s="341"/>
      <c r="J21" s="341"/>
      <c r="K21" s="342"/>
      <c r="L21" s="187"/>
      <c r="M21" s="34" t="s">
        <v>9</v>
      </c>
      <c r="N21" s="188"/>
      <c r="O21" s="125" t="str">
        <f ca="1">IF(CELL("type",N21)="i"," ",+Y13)</f>
        <v> </v>
      </c>
      <c r="P21" s="189"/>
      <c r="Q21" s="190"/>
      <c r="R21" s="191"/>
      <c r="S21" s="276" t="s">
        <v>10</v>
      </c>
      <c r="T21" s="277"/>
      <c r="U21" s="119"/>
      <c r="V21" s="36" t="s">
        <v>39</v>
      </c>
      <c r="W21" s="309"/>
      <c r="X21" s="50" t="s">
        <v>55</v>
      </c>
      <c r="Y21" s="61">
        <f>'Calculs automatiques'!Y21</f>
        <v>32</v>
      </c>
      <c r="Z21" s="61">
        <f>'Calculs automatiques'!Z21</f>
        <v>47.15</v>
      </c>
      <c r="AA21" s="61">
        <f>'Calculs automatiques'!AA21</f>
        <v>65.8</v>
      </c>
      <c r="AB21" s="314">
        <f>'Calculs automatiques'!AB21</f>
        <v>74.1</v>
      </c>
    </row>
    <row r="22" spans="1:23" ht="18" customHeight="1" thickBot="1">
      <c r="A22" s="32"/>
      <c r="B22" s="41"/>
      <c r="C22" s="53" t="s">
        <v>10</v>
      </c>
      <c r="D22" s="266"/>
      <c r="E22" s="339"/>
      <c r="F22" s="339"/>
      <c r="G22" s="339"/>
      <c r="H22" s="339"/>
      <c r="I22" s="339"/>
      <c r="J22" s="339"/>
      <c r="K22" s="340"/>
      <c r="L22" s="187"/>
      <c r="M22" s="34" t="s">
        <v>12</v>
      </c>
      <c r="N22" s="188"/>
      <c r="O22" s="125" t="str">
        <f ca="1">IF(CELL("type",N22)="i"," ",+Y14)</f>
        <v> </v>
      </c>
      <c r="P22" s="189"/>
      <c r="Q22" s="190"/>
      <c r="R22" s="191"/>
      <c r="S22" s="278" t="s">
        <v>11</v>
      </c>
      <c r="T22" s="279"/>
      <c r="U22" s="280"/>
      <c r="V22" s="271" t="s">
        <v>67</v>
      </c>
      <c r="W22" s="121"/>
    </row>
    <row r="23" spans="1:26" ht="18" customHeight="1" thickBot="1">
      <c r="A23" s="42"/>
      <c r="B23" s="43"/>
      <c r="C23" s="257"/>
      <c r="D23" s="268"/>
      <c r="E23" s="343"/>
      <c r="F23" s="343"/>
      <c r="G23" s="343"/>
      <c r="H23" s="343"/>
      <c r="I23" s="343"/>
      <c r="J23" s="343"/>
      <c r="K23" s="344"/>
      <c r="L23" s="192"/>
      <c r="M23" s="62"/>
      <c r="N23" s="193"/>
      <c r="O23" s="124"/>
      <c r="P23" s="194"/>
      <c r="Q23" s="195"/>
      <c r="R23" s="196"/>
      <c r="S23" s="317" t="s">
        <v>69</v>
      </c>
      <c r="T23" s="318"/>
      <c r="U23" s="281"/>
      <c r="V23" s="45" t="s">
        <v>35</v>
      </c>
      <c r="W23" s="122"/>
      <c r="X23" s="203"/>
      <c r="Y23" s="37"/>
      <c r="Z23" s="37"/>
    </row>
    <row r="24" spans="1:26" ht="18" customHeight="1">
      <c r="A24" s="46"/>
      <c r="B24" s="47"/>
      <c r="C24" s="258" t="s">
        <v>5</v>
      </c>
      <c r="D24" s="265"/>
      <c r="E24" s="328"/>
      <c r="F24" s="328"/>
      <c r="G24" s="328"/>
      <c r="H24" s="328"/>
      <c r="I24" s="328"/>
      <c r="J24" s="328"/>
      <c r="K24" s="329"/>
      <c r="L24" s="197"/>
      <c r="M24" s="48" t="s">
        <v>6</v>
      </c>
      <c r="N24" s="198"/>
      <c r="O24" s="125" t="str">
        <f ca="1">IF(CELL("type",N24)="i"," ",+Y11)</f>
        <v> </v>
      </c>
      <c r="P24" s="199"/>
      <c r="Q24" s="200"/>
      <c r="R24" s="201"/>
      <c r="S24" s="274" t="s">
        <v>5</v>
      </c>
      <c r="T24" s="275"/>
      <c r="U24" s="118"/>
      <c r="V24" s="30" t="s">
        <v>45</v>
      </c>
      <c r="W24" s="185"/>
      <c r="X24" s="37"/>
      <c r="Y24" s="37"/>
      <c r="Z24" s="37"/>
    </row>
    <row r="25" spans="1:26" ht="18" customHeight="1">
      <c r="A25" s="32" t="s">
        <v>21</v>
      </c>
      <c r="B25" s="33">
        <f>SUM(F2-3)</f>
        <v>-3</v>
      </c>
      <c r="C25" s="53" t="s">
        <v>7</v>
      </c>
      <c r="D25" s="266"/>
      <c r="E25" s="339"/>
      <c r="F25" s="339"/>
      <c r="G25" s="339"/>
      <c r="H25" s="339"/>
      <c r="I25" s="339"/>
      <c r="J25" s="339"/>
      <c r="K25" s="340"/>
      <c r="L25" s="187"/>
      <c r="M25" s="34" t="s">
        <v>7</v>
      </c>
      <c r="N25" s="188"/>
      <c r="O25" s="125" t="str">
        <f ca="1">IF(CELL("type",N25)="i"," ",+Y12)</f>
        <v> </v>
      </c>
      <c r="P25" s="189"/>
      <c r="Q25" s="190"/>
      <c r="R25" s="191"/>
      <c r="S25" s="276" t="s">
        <v>8</v>
      </c>
      <c r="T25" s="277"/>
      <c r="U25" s="119"/>
      <c r="V25" s="36" t="s">
        <v>46</v>
      </c>
      <c r="W25" s="121"/>
      <c r="X25" s="204"/>
      <c r="Y25" s="37"/>
      <c r="Z25" s="37"/>
    </row>
    <row r="26" spans="1:26" ht="18" customHeight="1">
      <c r="A26" s="32" t="s">
        <v>22</v>
      </c>
      <c r="B26" s="32"/>
      <c r="C26" s="53" t="s">
        <v>8</v>
      </c>
      <c r="D26" s="267"/>
      <c r="E26" s="341"/>
      <c r="F26" s="341"/>
      <c r="G26" s="341"/>
      <c r="H26" s="341"/>
      <c r="I26" s="341"/>
      <c r="J26" s="341"/>
      <c r="K26" s="342"/>
      <c r="L26" s="187"/>
      <c r="M26" s="34" t="s">
        <v>9</v>
      </c>
      <c r="N26" s="205"/>
      <c r="O26" s="125" t="str">
        <f ca="1">IF(CELL("type",N26)="i"," ",+Y13)</f>
        <v> </v>
      </c>
      <c r="P26" s="189"/>
      <c r="Q26" s="190"/>
      <c r="R26" s="191"/>
      <c r="S26" s="276" t="s">
        <v>10</v>
      </c>
      <c r="T26" s="277"/>
      <c r="U26" s="119"/>
      <c r="V26" s="36" t="s">
        <v>39</v>
      </c>
      <c r="W26" s="120"/>
      <c r="X26" s="136"/>
      <c r="Y26" s="136"/>
      <c r="Z26" s="136"/>
    </row>
    <row r="27" spans="1:23" ht="18" customHeight="1" thickBot="1">
      <c r="A27" s="32"/>
      <c r="B27" s="41"/>
      <c r="C27" s="53" t="s">
        <v>10</v>
      </c>
      <c r="D27" s="266"/>
      <c r="E27" s="339"/>
      <c r="F27" s="339"/>
      <c r="G27" s="339"/>
      <c r="H27" s="339"/>
      <c r="I27" s="339"/>
      <c r="J27" s="339"/>
      <c r="K27" s="340"/>
      <c r="L27" s="187"/>
      <c r="M27" s="64" t="s">
        <v>12</v>
      </c>
      <c r="N27" s="188"/>
      <c r="O27" s="125" t="str">
        <f ca="1">IF(CELL("type",N27)="i"," ",+Y14)</f>
        <v> </v>
      </c>
      <c r="P27" s="189"/>
      <c r="Q27" s="190"/>
      <c r="R27" s="191"/>
      <c r="S27" s="278" t="s">
        <v>11</v>
      </c>
      <c r="T27" s="279"/>
      <c r="U27" s="280"/>
      <c r="V27" s="271" t="s">
        <v>67</v>
      </c>
      <c r="W27" s="121"/>
    </row>
    <row r="28" spans="1:23" ht="18" customHeight="1" thickBot="1">
      <c r="A28" s="42"/>
      <c r="B28" s="43"/>
      <c r="C28" s="257"/>
      <c r="D28" s="268"/>
      <c r="E28" s="343"/>
      <c r="F28" s="343"/>
      <c r="G28" s="343"/>
      <c r="H28" s="343"/>
      <c r="I28" s="343"/>
      <c r="J28" s="343"/>
      <c r="K28" s="344"/>
      <c r="L28" s="192"/>
      <c r="M28" s="62"/>
      <c r="N28" s="193"/>
      <c r="O28" s="124"/>
      <c r="P28" s="194"/>
      <c r="Q28" s="195"/>
      <c r="R28" s="196"/>
      <c r="S28" s="317" t="s">
        <v>69</v>
      </c>
      <c r="T28" s="318"/>
      <c r="U28" s="281"/>
      <c r="V28" s="45" t="s">
        <v>35</v>
      </c>
      <c r="W28" s="122"/>
    </row>
    <row r="29" spans="1:23" ht="18" customHeight="1">
      <c r="A29" s="46"/>
      <c r="B29" s="47"/>
      <c r="C29" s="258" t="s">
        <v>5</v>
      </c>
      <c r="D29" s="265"/>
      <c r="E29" s="328"/>
      <c r="F29" s="328"/>
      <c r="G29" s="328"/>
      <c r="H29" s="328"/>
      <c r="I29" s="328"/>
      <c r="J29" s="328"/>
      <c r="K29" s="329"/>
      <c r="L29" s="197"/>
      <c r="M29" s="48" t="s">
        <v>6</v>
      </c>
      <c r="N29" s="198"/>
      <c r="O29" s="125" t="str">
        <f ca="1">IF(CELL("type",N29)="i"," ",+Y11)</f>
        <v> </v>
      </c>
      <c r="P29" s="199"/>
      <c r="Q29" s="200"/>
      <c r="R29" s="201"/>
      <c r="S29" s="274" t="s">
        <v>5</v>
      </c>
      <c r="T29" s="275"/>
      <c r="U29" s="118"/>
      <c r="V29" s="30" t="s">
        <v>45</v>
      </c>
      <c r="W29" s="185"/>
    </row>
    <row r="30" spans="1:23" ht="18" customHeight="1">
      <c r="A30" s="32" t="s">
        <v>15</v>
      </c>
      <c r="B30" s="33">
        <f>SUM(F2-2)</f>
        <v>-2</v>
      </c>
      <c r="C30" s="53" t="s">
        <v>7</v>
      </c>
      <c r="D30" s="266"/>
      <c r="E30" s="339"/>
      <c r="F30" s="339"/>
      <c r="G30" s="339"/>
      <c r="H30" s="339"/>
      <c r="I30" s="339"/>
      <c r="J30" s="339"/>
      <c r="K30" s="340"/>
      <c r="L30" s="187"/>
      <c r="M30" s="34" t="s">
        <v>7</v>
      </c>
      <c r="N30" s="188"/>
      <c r="O30" s="125" t="str">
        <f ca="1">IF(CELL("type",N30)="i"," ",+Y12)</f>
        <v> </v>
      </c>
      <c r="P30" s="189"/>
      <c r="Q30" s="190"/>
      <c r="R30" s="191"/>
      <c r="S30" s="276" t="s">
        <v>8</v>
      </c>
      <c r="T30" s="277"/>
      <c r="U30" s="119"/>
      <c r="V30" s="36" t="s">
        <v>46</v>
      </c>
      <c r="W30" s="121"/>
    </row>
    <row r="31" spans="1:23" ht="18" customHeight="1">
      <c r="A31" s="32"/>
      <c r="B31" s="32"/>
      <c r="C31" s="53" t="s">
        <v>8</v>
      </c>
      <c r="D31" s="267"/>
      <c r="E31" s="341"/>
      <c r="F31" s="341"/>
      <c r="G31" s="341"/>
      <c r="H31" s="341"/>
      <c r="I31" s="341"/>
      <c r="J31" s="341"/>
      <c r="K31" s="342"/>
      <c r="L31" s="187"/>
      <c r="M31" s="34" t="s">
        <v>9</v>
      </c>
      <c r="N31" s="188"/>
      <c r="O31" s="125" t="str">
        <f ca="1">IF(CELL("type",N31)="i"," ",+Y13)</f>
        <v> </v>
      </c>
      <c r="P31" s="189"/>
      <c r="Q31" s="190"/>
      <c r="R31" s="191"/>
      <c r="S31" s="276" t="s">
        <v>52</v>
      </c>
      <c r="T31" s="277"/>
      <c r="U31" s="119"/>
      <c r="V31" s="36" t="s">
        <v>39</v>
      </c>
      <c r="W31" s="120"/>
    </row>
    <row r="32" spans="1:23" ht="18" customHeight="1" thickBot="1">
      <c r="A32" s="32"/>
      <c r="B32" s="41"/>
      <c r="C32" s="53" t="s">
        <v>10</v>
      </c>
      <c r="D32" s="266"/>
      <c r="E32" s="339"/>
      <c r="F32" s="339"/>
      <c r="G32" s="339"/>
      <c r="H32" s="339"/>
      <c r="I32" s="339"/>
      <c r="J32" s="339"/>
      <c r="K32" s="340"/>
      <c r="L32" s="187"/>
      <c r="M32" s="64" t="s">
        <v>12</v>
      </c>
      <c r="N32" s="188"/>
      <c r="O32" s="125" t="str">
        <f ca="1">IF(CELL("type",N32)="i"," ",+Y14)</f>
        <v> </v>
      </c>
      <c r="P32" s="189"/>
      <c r="Q32" s="190"/>
      <c r="R32" s="191"/>
      <c r="S32" s="278" t="s">
        <v>11</v>
      </c>
      <c r="T32" s="279"/>
      <c r="U32" s="280"/>
      <c r="V32" s="271" t="s">
        <v>67</v>
      </c>
      <c r="W32" s="121"/>
    </row>
    <row r="33" spans="1:23" ht="18" customHeight="1" thickBot="1">
      <c r="A33" s="42"/>
      <c r="B33" s="43"/>
      <c r="C33" s="257"/>
      <c r="D33" s="268"/>
      <c r="E33" s="343"/>
      <c r="F33" s="343"/>
      <c r="G33" s="343"/>
      <c r="H33" s="343"/>
      <c r="I33" s="343"/>
      <c r="J33" s="343"/>
      <c r="K33" s="344"/>
      <c r="L33" s="192"/>
      <c r="M33" s="62"/>
      <c r="N33" s="193"/>
      <c r="O33" s="126"/>
      <c r="P33" s="194"/>
      <c r="Q33" s="195"/>
      <c r="R33" s="196"/>
      <c r="S33" s="317" t="s">
        <v>69</v>
      </c>
      <c r="T33" s="318"/>
      <c r="U33" s="281"/>
      <c r="V33" s="45" t="s">
        <v>35</v>
      </c>
      <c r="W33" s="122"/>
    </row>
    <row r="34" spans="1:23" ht="18" customHeight="1">
      <c r="A34" s="46"/>
      <c r="B34" s="47"/>
      <c r="C34" s="258" t="s">
        <v>5</v>
      </c>
      <c r="D34" s="265"/>
      <c r="E34" s="328"/>
      <c r="F34" s="328"/>
      <c r="G34" s="328"/>
      <c r="H34" s="328"/>
      <c r="I34" s="328"/>
      <c r="J34" s="328"/>
      <c r="K34" s="329"/>
      <c r="L34" s="197"/>
      <c r="M34" s="65" t="s">
        <v>6</v>
      </c>
      <c r="N34" s="198"/>
      <c r="O34" s="119" t="str">
        <f ca="1">IF(CELL("type",N34)="i"," ",+Y11)</f>
        <v> </v>
      </c>
      <c r="P34" s="199"/>
      <c r="Q34" s="200"/>
      <c r="R34" s="201"/>
      <c r="S34" s="274" t="s">
        <v>5</v>
      </c>
      <c r="T34" s="275"/>
      <c r="U34" s="118"/>
      <c r="V34" s="30" t="s">
        <v>45</v>
      </c>
      <c r="W34" s="185"/>
    </row>
    <row r="35" spans="1:23" ht="18" customHeight="1">
      <c r="A35" s="32" t="s">
        <v>23</v>
      </c>
      <c r="B35" s="33">
        <f>SUM(F2-1)</f>
        <v>-1</v>
      </c>
      <c r="C35" s="53" t="s">
        <v>7</v>
      </c>
      <c r="D35" s="266"/>
      <c r="E35" s="339"/>
      <c r="F35" s="339"/>
      <c r="G35" s="339"/>
      <c r="H35" s="339"/>
      <c r="I35" s="339"/>
      <c r="J35" s="339"/>
      <c r="K35" s="340"/>
      <c r="L35" s="187"/>
      <c r="M35" s="34" t="s">
        <v>7</v>
      </c>
      <c r="N35" s="188"/>
      <c r="O35" s="119" t="str">
        <f ca="1">IF(CELL("type",N35)="i"," ",+Y12)</f>
        <v> </v>
      </c>
      <c r="P35" s="189"/>
      <c r="Q35" s="190"/>
      <c r="R35" s="191"/>
      <c r="S35" s="276" t="s">
        <v>8</v>
      </c>
      <c r="T35" s="277"/>
      <c r="U35" s="119"/>
      <c r="V35" s="36" t="s">
        <v>46</v>
      </c>
      <c r="W35" s="121"/>
    </row>
    <row r="36" spans="1:23" ht="18" customHeight="1">
      <c r="A36" s="32" t="s">
        <v>24</v>
      </c>
      <c r="B36" s="32"/>
      <c r="C36" s="53" t="s">
        <v>8</v>
      </c>
      <c r="D36" s="267"/>
      <c r="E36" s="341"/>
      <c r="F36" s="341"/>
      <c r="G36" s="341"/>
      <c r="H36" s="341"/>
      <c r="I36" s="341"/>
      <c r="J36" s="341"/>
      <c r="K36" s="342"/>
      <c r="L36" s="187"/>
      <c r="M36" s="64" t="s">
        <v>9</v>
      </c>
      <c r="N36" s="188"/>
      <c r="O36" s="119" t="str">
        <f ca="1">IF(CELL("type",N36)="i"," ",+Y13)</f>
        <v> </v>
      </c>
      <c r="P36" s="189"/>
      <c r="Q36" s="190"/>
      <c r="R36" s="191"/>
      <c r="S36" s="276" t="s">
        <v>53</v>
      </c>
      <c r="T36" s="277"/>
      <c r="U36" s="119"/>
      <c r="V36" s="36" t="s">
        <v>39</v>
      </c>
      <c r="W36" s="120"/>
    </row>
    <row r="37" spans="1:23" ht="18" customHeight="1" thickBot="1">
      <c r="A37" s="32"/>
      <c r="B37" s="41"/>
      <c r="C37" s="53" t="s">
        <v>10</v>
      </c>
      <c r="D37" s="266"/>
      <c r="E37" s="339"/>
      <c r="F37" s="339"/>
      <c r="G37" s="339"/>
      <c r="H37" s="339"/>
      <c r="I37" s="339"/>
      <c r="J37" s="339"/>
      <c r="K37" s="340"/>
      <c r="L37" s="187"/>
      <c r="M37" s="34" t="s">
        <v>12</v>
      </c>
      <c r="N37" s="188"/>
      <c r="O37" s="119" t="str">
        <f ca="1">IF(CELL("type",N37)="i"," ",+Y14)</f>
        <v> </v>
      </c>
      <c r="P37" s="189"/>
      <c r="Q37" s="190"/>
      <c r="R37" s="191"/>
      <c r="S37" s="278" t="s">
        <v>11</v>
      </c>
      <c r="T37" s="279"/>
      <c r="U37" s="280"/>
      <c r="V37" s="271" t="s">
        <v>67</v>
      </c>
      <c r="W37" s="121"/>
    </row>
    <row r="38" spans="1:23" ht="18" customHeight="1" thickBot="1">
      <c r="A38" s="42"/>
      <c r="B38" s="43"/>
      <c r="C38" s="257"/>
      <c r="D38" s="268"/>
      <c r="E38" s="343"/>
      <c r="F38" s="343"/>
      <c r="G38" s="343"/>
      <c r="H38" s="343"/>
      <c r="I38" s="343"/>
      <c r="J38" s="343"/>
      <c r="K38" s="344"/>
      <c r="L38" s="192"/>
      <c r="M38" s="62"/>
      <c r="N38" s="193"/>
      <c r="O38" s="124"/>
      <c r="P38" s="194"/>
      <c r="Q38" s="195"/>
      <c r="R38" s="196"/>
      <c r="S38" s="317" t="s">
        <v>69</v>
      </c>
      <c r="T38" s="318"/>
      <c r="U38" s="281"/>
      <c r="V38" s="45" t="s">
        <v>35</v>
      </c>
      <c r="W38" s="122"/>
    </row>
    <row r="39" spans="1:23" ht="18" customHeight="1">
      <c r="A39" s="46"/>
      <c r="B39" s="66"/>
      <c r="C39" s="258" t="s">
        <v>5</v>
      </c>
      <c r="D39" s="265"/>
      <c r="E39" s="328"/>
      <c r="F39" s="328"/>
      <c r="G39" s="328"/>
      <c r="H39" s="328"/>
      <c r="I39" s="328"/>
      <c r="J39" s="328"/>
      <c r="K39" s="329"/>
      <c r="L39" s="197"/>
      <c r="M39" s="65" t="s">
        <v>6</v>
      </c>
      <c r="N39" s="198"/>
      <c r="O39" s="125" t="str">
        <f ca="1">IF(CELL("type",N39)="i"," ",+Y11)</f>
        <v> </v>
      </c>
      <c r="P39" s="199"/>
      <c r="Q39" s="200"/>
      <c r="R39" s="201"/>
      <c r="S39" s="274" t="s">
        <v>5</v>
      </c>
      <c r="T39" s="275"/>
      <c r="U39" s="118"/>
      <c r="V39" s="30" t="s">
        <v>45</v>
      </c>
      <c r="W39" s="185"/>
    </row>
    <row r="40" spans="1:23" ht="18" customHeight="1">
      <c r="A40" s="32" t="s">
        <v>25</v>
      </c>
      <c r="B40" s="33">
        <f>F2</f>
        <v>0</v>
      </c>
      <c r="C40" s="53" t="s">
        <v>7</v>
      </c>
      <c r="D40" s="266"/>
      <c r="E40" s="339"/>
      <c r="F40" s="339"/>
      <c r="G40" s="339"/>
      <c r="H40" s="339"/>
      <c r="I40" s="339"/>
      <c r="J40" s="339"/>
      <c r="K40" s="340"/>
      <c r="L40" s="206"/>
      <c r="M40" s="67" t="s">
        <v>7</v>
      </c>
      <c r="N40" s="188"/>
      <c r="O40" s="125" t="str">
        <f ca="1">IF(CELL("type",N40)="i"," ",+Y12)</f>
        <v> </v>
      </c>
      <c r="P40" s="189"/>
      <c r="Q40" s="190"/>
      <c r="R40" s="191"/>
      <c r="S40" s="276" t="s">
        <v>8</v>
      </c>
      <c r="T40" s="277"/>
      <c r="U40" s="119"/>
      <c r="V40" s="36" t="s">
        <v>46</v>
      </c>
      <c r="W40" s="121"/>
    </row>
    <row r="41" spans="1:23" ht="18" customHeight="1">
      <c r="A41" s="32"/>
      <c r="B41" s="32"/>
      <c r="C41" s="53" t="s">
        <v>8</v>
      </c>
      <c r="D41" s="267"/>
      <c r="E41" s="341"/>
      <c r="F41" s="341"/>
      <c r="G41" s="341"/>
      <c r="H41" s="341"/>
      <c r="I41" s="341"/>
      <c r="J41" s="341"/>
      <c r="K41" s="342"/>
      <c r="L41" s="207"/>
      <c r="M41" s="68" t="s">
        <v>9</v>
      </c>
      <c r="N41" s="188"/>
      <c r="O41" s="125" t="str">
        <f ca="1">IF(CELL("type",N41)="i"," ",+Y13)</f>
        <v> </v>
      </c>
      <c r="P41" s="189"/>
      <c r="Q41" s="190"/>
      <c r="R41" s="191"/>
      <c r="S41" s="276" t="s">
        <v>51</v>
      </c>
      <c r="T41" s="277"/>
      <c r="U41" s="119"/>
      <c r="V41" s="36" t="s">
        <v>39</v>
      </c>
      <c r="W41" s="120"/>
    </row>
    <row r="42" spans="1:23" ht="18" customHeight="1" thickBot="1">
      <c r="A42" s="69"/>
      <c r="B42" s="70"/>
      <c r="C42" s="53" t="s">
        <v>10</v>
      </c>
      <c r="D42" s="266"/>
      <c r="E42" s="339"/>
      <c r="F42" s="339"/>
      <c r="G42" s="339"/>
      <c r="H42" s="339"/>
      <c r="I42" s="339"/>
      <c r="J42" s="339"/>
      <c r="K42" s="340"/>
      <c r="L42" s="187"/>
      <c r="M42" s="34" t="s">
        <v>12</v>
      </c>
      <c r="N42" s="188"/>
      <c r="O42" s="125" t="str">
        <f ca="1">IF(CELL("type",N42)="i"," ",+Y14)</f>
        <v> </v>
      </c>
      <c r="P42" s="189"/>
      <c r="Q42" s="190"/>
      <c r="R42" s="191"/>
      <c r="S42" s="278" t="s">
        <v>11</v>
      </c>
      <c r="T42" s="279"/>
      <c r="U42" s="280"/>
      <c r="V42" s="271" t="s">
        <v>67</v>
      </c>
      <c r="W42" s="121"/>
    </row>
    <row r="43" spans="1:23" ht="18" customHeight="1" thickBot="1">
      <c r="A43" s="71"/>
      <c r="B43" s="72"/>
      <c r="C43" s="259"/>
      <c r="D43" s="268"/>
      <c r="E43" s="343"/>
      <c r="F43" s="343"/>
      <c r="G43" s="343"/>
      <c r="H43" s="343"/>
      <c r="I43" s="343"/>
      <c r="J43" s="343"/>
      <c r="K43" s="344"/>
      <c r="L43" s="208"/>
      <c r="M43" s="73"/>
      <c r="N43" s="209"/>
      <c r="O43" s="124" t="str">
        <f ca="1">IF(CELL("type",N43)="i"," ",+X14)</f>
        <v> </v>
      </c>
      <c r="P43" s="210"/>
      <c r="Q43" s="211"/>
      <c r="R43" s="212"/>
      <c r="S43" s="317" t="s">
        <v>69</v>
      </c>
      <c r="T43" s="318"/>
      <c r="U43" s="281"/>
      <c r="V43" s="45" t="s">
        <v>35</v>
      </c>
      <c r="W43" s="122"/>
    </row>
    <row r="44" spans="1:23" ht="31.5" customHeight="1" thickBot="1">
      <c r="A44" s="213"/>
      <c r="B44" s="214"/>
      <c r="D44" s="215"/>
      <c r="E44" s="215"/>
      <c r="F44" s="167"/>
      <c r="G44" s="134"/>
      <c r="H44" s="134"/>
      <c r="I44" s="134"/>
      <c r="J44" s="134"/>
      <c r="K44" s="134"/>
      <c r="L44" s="216"/>
      <c r="M44" s="345"/>
      <c r="N44" s="346"/>
      <c r="O44" s="347"/>
      <c r="P44" s="217"/>
      <c r="Q44" s="218"/>
      <c r="R44" s="218"/>
      <c r="S44" s="345"/>
      <c r="T44" s="346"/>
      <c r="U44" s="347"/>
      <c r="V44" s="350"/>
      <c r="W44" s="351"/>
    </row>
    <row r="45" spans="1:23" ht="14.25" customHeight="1" thickBot="1">
      <c r="A45" s="213" t="s">
        <v>30</v>
      </c>
      <c r="B45" s="214"/>
      <c r="D45" s="215"/>
      <c r="E45" s="215"/>
      <c r="F45" s="167" t="s">
        <v>31</v>
      </c>
      <c r="G45" s="134"/>
      <c r="H45" s="134"/>
      <c r="I45" s="134"/>
      <c r="J45" s="134"/>
      <c r="K45" s="215"/>
      <c r="M45" s="219"/>
      <c r="N45" s="220"/>
      <c r="O45" s="221"/>
      <c r="P45" s="221"/>
      <c r="Q45" s="221"/>
      <c r="R45" s="221"/>
      <c r="V45" s="134"/>
      <c r="W45" s="79"/>
    </row>
    <row r="46" spans="1:23" ht="19.5" customHeight="1" thickBot="1">
      <c r="A46" s="222" t="s">
        <v>33</v>
      </c>
      <c r="B46" s="223"/>
      <c r="C46" s="223"/>
      <c r="D46" s="224"/>
      <c r="E46" s="224"/>
      <c r="F46" s="225" t="s">
        <v>26</v>
      </c>
      <c r="G46" s="179"/>
      <c r="H46" s="215"/>
      <c r="I46" s="215"/>
      <c r="J46" s="215"/>
      <c r="K46" s="215"/>
      <c r="L46" s="226" t="s">
        <v>43</v>
      </c>
      <c r="M46" s="227"/>
      <c r="N46" s="228"/>
      <c r="O46" s="229"/>
      <c r="P46" s="230"/>
      <c r="Q46" s="352" t="s">
        <v>16</v>
      </c>
      <c r="R46" s="353"/>
      <c r="S46" s="354" t="s">
        <v>36</v>
      </c>
      <c r="T46" s="355"/>
      <c r="U46" s="356"/>
      <c r="V46" s="355" t="s">
        <v>37</v>
      </c>
      <c r="W46" s="356"/>
    </row>
    <row r="47" spans="1:23" ht="24.75" customHeight="1" thickBot="1">
      <c r="A47" s="231" t="s">
        <v>42</v>
      </c>
      <c r="D47" s="134"/>
      <c r="E47" s="134"/>
      <c r="F47" s="134"/>
      <c r="G47" s="232"/>
      <c r="H47" s="232"/>
      <c r="I47" s="233"/>
      <c r="J47" s="233"/>
      <c r="K47" s="215"/>
      <c r="L47" s="226" t="s">
        <v>44</v>
      </c>
      <c r="M47" s="234"/>
      <c r="N47" s="228"/>
      <c r="O47" s="234"/>
      <c r="P47" s="136"/>
      <c r="Q47" s="357"/>
      <c r="R47" s="358"/>
      <c r="S47" s="359"/>
      <c r="T47" s="360"/>
      <c r="U47" s="361"/>
      <c r="V47" s="359"/>
      <c r="W47" s="361"/>
    </row>
    <row r="48" spans="1:23" ht="24.75" customHeight="1">
      <c r="A48" s="235"/>
      <c r="B48" s="236"/>
      <c r="C48" s="236"/>
      <c r="D48" s="232"/>
      <c r="E48" s="232"/>
      <c r="F48" s="237"/>
      <c r="G48" s="232"/>
      <c r="H48" s="232"/>
      <c r="I48" s="233"/>
      <c r="J48" s="233"/>
      <c r="K48" s="215"/>
      <c r="N48" s="238"/>
      <c r="P48" s="136"/>
      <c r="Q48" s="136"/>
      <c r="R48" s="239"/>
      <c r="T48" s="219"/>
      <c r="U48" s="348"/>
      <c r="V48" s="240"/>
      <c r="W48" s="219"/>
    </row>
    <row r="49" spans="3:24" ht="10.5" customHeight="1">
      <c r="C49" s="165"/>
      <c r="D49" s="241"/>
      <c r="E49" s="241"/>
      <c r="F49" s="242"/>
      <c r="G49" s="242"/>
      <c r="H49" s="242"/>
      <c r="I49" s="242"/>
      <c r="J49" s="242"/>
      <c r="K49" s="242"/>
      <c r="R49" s="244"/>
      <c r="S49" s="245"/>
      <c r="T49" s="136"/>
      <c r="U49" s="349"/>
      <c r="V49" s="53"/>
      <c r="W49" s="136"/>
      <c r="X49" s="136"/>
    </row>
  </sheetData>
  <sheetProtection password="807B" sheet="1" objects="1" scenarios="1" selectLockedCells="1"/>
  <mergeCells count="66">
    <mergeCell ref="E41:K41"/>
    <mergeCell ref="E42:K42"/>
    <mergeCell ref="V6:W6"/>
    <mergeCell ref="E17:K17"/>
    <mergeCell ref="E18:K18"/>
    <mergeCell ref="E19:K19"/>
    <mergeCell ref="E25:K25"/>
    <mergeCell ref="E26:K26"/>
    <mergeCell ref="E27:K27"/>
    <mergeCell ref="E31:K31"/>
    <mergeCell ref="U48:U49"/>
    <mergeCell ref="S44:U44"/>
    <mergeCell ref="V44:W44"/>
    <mergeCell ref="Q46:R46"/>
    <mergeCell ref="S46:U46"/>
    <mergeCell ref="V46:W46"/>
    <mergeCell ref="Q47:R47"/>
    <mergeCell ref="S47:U47"/>
    <mergeCell ref="V47:W47"/>
    <mergeCell ref="M44:O44"/>
    <mergeCell ref="E43:K43"/>
    <mergeCell ref="E33:K33"/>
    <mergeCell ref="E34:K34"/>
    <mergeCell ref="E35:K35"/>
    <mergeCell ref="E36:K36"/>
    <mergeCell ref="E37:K37"/>
    <mergeCell ref="E38:K38"/>
    <mergeCell ref="E39:K39"/>
    <mergeCell ref="E40:K40"/>
    <mergeCell ref="E32:K32"/>
    <mergeCell ref="E21:K21"/>
    <mergeCell ref="E22:K22"/>
    <mergeCell ref="E23:K23"/>
    <mergeCell ref="E24:K24"/>
    <mergeCell ref="E28:K28"/>
    <mergeCell ref="E29:K29"/>
    <mergeCell ref="E30:K30"/>
    <mergeCell ref="X16:AB16"/>
    <mergeCell ref="E20:K20"/>
    <mergeCell ref="X10:Y10"/>
    <mergeCell ref="E10:K10"/>
    <mergeCell ref="E11:K11"/>
    <mergeCell ref="E12:K12"/>
    <mergeCell ref="E13:K13"/>
    <mergeCell ref="E14:K14"/>
    <mergeCell ref="E15:K15"/>
    <mergeCell ref="E16:K16"/>
    <mergeCell ref="E9:K9"/>
    <mergeCell ref="M1:R1"/>
    <mergeCell ref="F2:G2"/>
    <mergeCell ref="B3:J3"/>
    <mergeCell ref="C4:D4"/>
    <mergeCell ref="G4:K4"/>
    <mergeCell ref="C5:D5"/>
    <mergeCell ref="G5:K5"/>
    <mergeCell ref="C6:D6"/>
    <mergeCell ref="G6:K6"/>
    <mergeCell ref="S38:T38"/>
    <mergeCell ref="S43:T43"/>
    <mergeCell ref="S8:U8"/>
    <mergeCell ref="M7:O8"/>
    <mergeCell ref="S13:T13"/>
    <mergeCell ref="S18:T18"/>
    <mergeCell ref="S23:T23"/>
    <mergeCell ref="S28:T28"/>
    <mergeCell ref="S33:T33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300" verticalDpi="300" orientation="landscape" paperSize="5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49"/>
  <sheetViews>
    <sheetView showGridLines="0" showZeros="0" tabSelected="1" zoomScale="80" zoomScaleNormal="80" zoomScalePageLayoutView="0" workbookViewId="0" topLeftCell="A1">
      <selection activeCell="L9" sqref="L9"/>
    </sheetView>
  </sheetViews>
  <sheetFormatPr defaultColWidth="9.6640625" defaultRowHeight="15.75"/>
  <cols>
    <col min="1" max="1" width="7.21484375" style="2" customWidth="1"/>
    <col min="2" max="2" width="7.5546875" style="2" customWidth="1"/>
    <col min="3" max="3" width="3.6640625" style="2" customWidth="1"/>
    <col min="4" max="4" width="10.6640625" style="5" customWidth="1"/>
    <col min="5" max="5" width="22.5546875" style="5" customWidth="1"/>
    <col min="6" max="6" width="9.21484375" style="5" customWidth="1"/>
    <col min="7" max="7" width="9.6640625" style="5" customWidth="1"/>
    <col min="8" max="11" width="4.4453125" style="5" customWidth="1"/>
    <col min="12" max="12" width="9.6640625" style="2" customWidth="1"/>
    <col min="13" max="13" width="6.88671875" style="2" customWidth="1"/>
    <col min="14" max="14" width="3.88671875" style="96" customWidth="1"/>
    <col min="15" max="15" width="9.88671875" style="2" bestFit="1" customWidth="1"/>
    <col min="16" max="16" width="10.21484375" style="2" customWidth="1"/>
    <col min="17" max="17" width="11.4453125" style="2" customWidth="1"/>
    <col min="18" max="18" width="11.21484375" style="2" customWidth="1"/>
    <col min="19" max="19" width="5.21484375" style="2" customWidth="1"/>
    <col min="20" max="20" width="4.10546875" style="2" customWidth="1"/>
    <col min="21" max="21" width="10.6640625" style="2" customWidth="1"/>
    <col min="22" max="22" width="9.4453125" style="11" customWidth="1"/>
    <col min="23" max="23" width="13.4453125" style="2" customWidth="1"/>
    <col min="24" max="24" width="13.4453125" style="134" bestFit="1" customWidth="1"/>
    <col min="25" max="29" width="9.6640625" style="134" customWidth="1"/>
    <col min="30" max="16384" width="9.6640625" style="2" customWidth="1"/>
  </cols>
  <sheetData>
    <row r="1" spans="1:23" ht="21" customHeight="1" thickBot="1">
      <c r="A1" s="1"/>
      <c r="C1" s="3" t="s">
        <v>41</v>
      </c>
      <c r="D1" s="4"/>
      <c r="E1" s="4"/>
      <c r="F1" s="4"/>
      <c r="H1" s="6"/>
      <c r="I1" s="6"/>
      <c r="M1" s="330" t="s">
        <v>29</v>
      </c>
      <c r="N1" s="331"/>
      <c r="O1" s="331"/>
      <c r="P1" s="331"/>
      <c r="Q1" s="331"/>
      <c r="R1" s="332"/>
      <c r="S1" s="133"/>
      <c r="T1" s="133"/>
      <c r="U1" s="139" t="s">
        <v>27</v>
      </c>
      <c r="V1" s="140"/>
      <c r="W1" s="141"/>
    </row>
    <row r="2" spans="1:23" ht="21" customHeight="1">
      <c r="A2" s="1"/>
      <c r="B2" s="4"/>
      <c r="C2" s="127" t="s">
        <v>38</v>
      </c>
      <c r="D2" s="130"/>
      <c r="E2" s="127"/>
      <c r="F2" s="388">
        <f>DATE(2023,5,20)</f>
        <v>45066</v>
      </c>
      <c r="G2" s="389"/>
      <c r="H2" s="127"/>
      <c r="I2" s="128"/>
      <c r="J2" s="128"/>
      <c r="K2" s="128"/>
      <c r="M2" s="144"/>
      <c r="N2" s="145"/>
      <c r="O2" s="146"/>
      <c r="P2" s="147"/>
      <c r="Q2" s="148"/>
      <c r="R2" s="149"/>
      <c r="S2" s="134"/>
      <c r="T2" s="134"/>
      <c r="U2" s="134"/>
      <c r="V2" s="133"/>
      <c r="W2" s="136"/>
    </row>
    <row r="3" spans="1:23" ht="21" customHeight="1">
      <c r="A3" s="129" t="s">
        <v>57</v>
      </c>
      <c r="B3" s="378"/>
      <c r="C3" s="378"/>
      <c r="D3" s="378"/>
      <c r="E3" s="378"/>
      <c r="F3" s="378"/>
      <c r="G3" s="378"/>
      <c r="H3" s="378"/>
      <c r="I3" s="378"/>
      <c r="J3" s="378"/>
      <c r="K3" s="132"/>
      <c r="M3" s="151"/>
      <c r="N3" s="152"/>
      <c r="O3" s="153"/>
      <c r="P3" s="154"/>
      <c r="Q3" s="155"/>
      <c r="R3" s="156"/>
      <c r="S3" s="134"/>
      <c r="T3" s="133"/>
      <c r="U3" s="139" t="s">
        <v>18</v>
      </c>
      <c r="V3" s="140"/>
      <c r="W3" s="141"/>
    </row>
    <row r="4" spans="1:23" ht="21" customHeight="1">
      <c r="A4" s="7" t="s">
        <v>56</v>
      </c>
      <c r="B4" s="8"/>
      <c r="C4" s="387"/>
      <c r="D4" s="387"/>
      <c r="E4" s="387"/>
      <c r="F4" s="131" t="s">
        <v>60</v>
      </c>
      <c r="G4" s="387"/>
      <c r="H4" s="387"/>
      <c r="I4" s="387"/>
      <c r="J4" s="387"/>
      <c r="K4" s="387"/>
      <c r="M4" s="151"/>
      <c r="N4" s="152"/>
      <c r="O4" s="153"/>
      <c r="P4" s="154"/>
      <c r="Q4" s="155"/>
      <c r="R4" s="156"/>
      <c r="S4" s="134"/>
      <c r="T4" s="134"/>
      <c r="U4" s="136"/>
      <c r="V4" s="136"/>
      <c r="W4" s="136"/>
    </row>
    <row r="5" spans="1:23" ht="21" customHeight="1" thickBot="1">
      <c r="A5" s="9" t="s">
        <v>58</v>
      </c>
      <c r="B5" s="10"/>
      <c r="C5" s="387"/>
      <c r="D5" s="387"/>
      <c r="E5" s="247"/>
      <c r="F5" s="131" t="s">
        <v>61</v>
      </c>
      <c r="G5" s="387"/>
      <c r="H5" s="387"/>
      <c r="I5" s="387"/>
      <c r="J5" s="387"/>
      <c r="K5" s="387"/>
      <c r="M5" s="157"/>
      <c r="N5" s="158"/>
      <c r="O5" s="159"/>
      <c r="P5" s="160"/>
      <c r="Q5" s="161"/>
      <c r="R5" s="162"/>
      <c r="S5" s="134"/>
      <c r="T5" s="136"/>
      <c r="U5" s="139" t="s">
        <v>40</v>
      </c>
      <c r="V5" s="136"/>
      <c r="W5" s="136"/>
    </row>
    <row r="6" spans="1:23" ht="21" customHeight="1" thickBot="1">
      <c r="A6" s="9" t="s">
        <v>59</v>
      </c>
      <c r="B6" s="10"/>
      <c r="C6" s="387"/>
      <c r="D6" s="387"/>
      <c r="E6" s="247"/>
      <c r="F6" s="131" t="s">
        <v>62</v>
      </c>
      <c r="G6" s="387"/>
      <c r="H6" s="387"/>
      <c r="I6" s="387"/>
      <c r="J6" s="387"/>
      <c r="K6" s="387"/>
      <c r="L6" s="4"/>
      <c r="M6" s="136"/>
      <c r="N6" s="163"/>
      <c r="O6" s="136"/>
      <c r="P6" s="136"/>
      <c r="Q6" s="164"/>
      <c r="R6" s="136"/>
      <c r="S6" s="136"/>
      <c r="T6" s="136"/>
      <c r="U6" s="136"/>
      <c r="V6" s="362" t="s">
        <v>48</v>
      </c>
      <c r="W6" s="363"/>
    </row>
    <row r="7" spans="4:23" ht="21" customHeight="1" thickBot="1">
      <c r="D7" s="12"/>
      <c r="E7" s="12"/>
      <c r="F7" s="13"/>
      <c r="G7" s="13"/>
      <c r="H7" s="13"/>
      <c r="I7" s="13"/>
      <c r="J7" s="13"/>
      <c r="L7" s="14" t="s">
        <v>34</v>
      </c>
      <c r="M7" s="372" t="s">
        <v>17</v>
      </c>
      <c r="N7" s="373"/>
      <c r="O7" s="374"/>
      <c r="P7" s="15" t="s">
        <v>1</v>
      </c>
      <c r="Q7" s="16" t="s">
        <v>28</v>
      </c>
      <c r="R7" s="17" t="s">
        <v>4</v>
      </c>
      <c r="S7" s="172" t="s">
        <v>0</v>
      </c>
      <c r="T7" s="173"/>
      <c r="U7" s="174"/>
      <c r="V7" s="269" t="s">
        <v>65</v>
      </c>
      <c r="W7" s="316">
        <v>0.2084</v>
      </c>
    </row>
    <row r="8" spans="1:23" ht="21" customHeight="1" thickBot="1">
      <c r="A8" s="18" t="s">
        <v>47</v>
      </c>
      <c r="B8" s="18" t="s">
        <v>32</v>
      </c>
      <c r="C8" s="19"/>
      <c r="D8" s="256" t="s">
        <v>64</v>
      </c>
      <c r="E8" s="20"/>
      <c r="F8" s="20"/>
      <c r="G8" s="21"/>
      <c r="H8" s="21"/>
      <c r="I8" s="21"/>
      <c r="J8" s="21"/>
      <c r="K8" s="21"/>
      <c r="L8" s="22">
        <v>0.607</v>
      </c>
      <c r="M8" s="375"/>
      <c r="N8" s="376"/>
      <c r="O8" s="377"/>
      <c r="P8" s="23" t="s">
        <v>2</v>
      </c>
      <c r="Q8" s="24" t="s">
        <v>3</v>
      </c>
      <c r="R8" s="25"/>
      <c r="S8" s="364" t="s">
        <v>71</v>
      </c>
      <c r="T8" s="365"/>
      <c r="U8" s="366"/>
      <c r="V8" s="270" t="s">
        <v>66</v>
      </c>
      <c r="W8" s="272"/>
    </row>
    <row r="9" spans="1:26" ht="18" customHeight="1" thickBot="1">
      <c r="A9" s="26"/>
      <c r="B9" s="27"/>
      <c r="C9" s="240" t="s">
        <v>5</v>
      </c>
      <c r="D9" s="261"/>
      <c r="E9" s="328"/>
      <c r="F9" s="328"/>
      <c r="G9" s="328"/>
      <c r="H9" s="328"/>
      <c r="I9" s="328"/>
      <c r="J9" s="328"/>
      <c r="K9" s="329"/>
      <c r="L9" s="248"/>
      <c r="M9" s="28" t="s">
        <v>6</v>
      </c>
      <c r="N9" s="29"/>
      <c r="O9" s="288" t="str">
        <f ca="1">IF(CELL("type",N9)="i"," ",+Y11)</f>
        <v> </v>
      </c>
      <c r="P9" s="103"/>
      <c r="Q9" s="104"/>
      <c r="R9" s="105"/>
      <c r="S9" s="274" t="s">
        <v>5</v>
      </c>
      <c r="T9" s="286"/>
      <c r="U9" s="303">
        <f>IF(T9&lt;&gt;"",(SUMIF($T9,1,$Y$18)+SUMIF($T9,2,$Z$18)+SUMIF($T9,3,$AA$18)++SUMIF($T9,4,$AB$18)),"")</f>
      </c>
      <c r="V9" s="30" t="s">
        <v>45</v>
      </c>
      <c r="W9" s="254"/>
      <c r="X9" s="186"/>
      <c r="Y9" s="186"/>
      <c r="Z9" s="31"/>
    </row>
    <row r="10" spans="1:27" ht="18" customHeight="1" thickBot="1">
      <c r="A10" s="32" t="s">
        <v>20</v>
      </c>
      <c r="B10" s="33">
        <f>SUM($F$2-6)</f>
        <v>45060</v>
      </c>
      <c r="C10" s="53" t="s">
        <v>7</v>
      </c>
      <c r="D10" s="262"/>
      <c r="E10" s="339"/>
      <c r="F10" s="339"/>
      <c r="G10" s="339"/>
      <c r="H10" s="339"/>
      <c r="I10" s="339"/>
      <c r="J10" s="339"/>
      <c r="K10" s="340"/>
      <c r="L10" s="249"/>
      <c r="M10" s="34" t="s">
        <v>7</v>
      </c>
      <c r="N10" s="35"/>
      <c r="O10" s="289" t="str">
        <f ca="1">IF(CELL("type",N10)="i"," ",+Y12)</f>
        <v> </v>
      </c>
      <c r="P10" s="106"/>
      <c r="Q10" s="107"/>
      <c r="R10" s="108"/>
      <c r="S10" s="276" t="s">
        <v>8</v>
      </c>
      <c r="T10" s="287"/>
      <c r="U10" s="291">
        <f>IF(T10&lt;&gt;"",(SUMIF($T10,1,$Y$19)+SUMIF($T10,2,$Z$19)+SUMIF($T10,3,$AA$19)++SUMIF($T10,4,$AB$19)),"")</f>
      </c>
      <c r="V10" s="36" t="s">
        <v>46</v>
      </c>
      <c r="W10" s="255"/>
      <c r="X10" s="336" t="s">
        <v>50</v>
      </c>
      <c r="Y10" s="338"/>
      <c r="Z10" s="37"/>
      <c r="AA10" s="38"/>
    </row>
    <row r="11" spans="1:27" ht="18" customHeight="1">
      <c r="A11" s="32" t="s">
        <v>19</v>
      </c>
      <c r="B11" s="32"/>
      <c r="C11" s="53" t="s">
        <v>8</v>
      </c>
      <c r="D11" s="262"/>
      <c r="E11" s="339"/>
      <c r="F11" s="339"/>
      <c r="G11" s="339"/>
      <c r="H11" s="339"/>
      <c r="I11" s="339"/>
      <c r="J11" s="339"/>
      <c r="K11" s="340"/>
      <c r="L11" s="249"/>
      <c r="M11" s="34" t="s">
        <v>9</v>
      </c>
      <c r="N11" s="35"/>
      <c r="O11" s="289" t="str">
        <f ca="1">IF(CELL("type",N11)="i"," ",+Y13)</f>
        <v> </v>
      </c>
      <c r="P11" s="106"/>
      <c r="Q11" s="107"/>
      <c r="R11" s="108"/>
      <c r="S11" s="276" t="s">
        <v>10</v>
      </c>
      <c r="T11" s="287"/>
      <c r="U11" s="289">
        <f>IF(T11&lt;&gt;"",(SUMIF($T11,1,$Y$20)+SUMIF($T11,2,$Z$20)+SUMIF($T11,3,$AA$20)++SUMIF($T11,4,$AB$20)),"")</f>
      </c>
      <c r="V11" s="36" t="s">
        <v>39</v>
      </c>
      <c r="W11" s="299">
        <f>W9*W10</f>
        <v>0</v>
      </c>
      <c r="X11" s="301" t="s">
        <v>6</v>
      </c>
      <c r="Y11" s="302">
        <v>15.75</v>
      </c>
      <c r="Z11" s="37"/>
      <c r="AA11" s="38"/>
    </row>
    <row r="12" spans="1:27" ht="18" customHeight="1">
      <c r="A12" s="32"/>
      <c r="B12" s="41"/>
      <c r="C12" s="53" t="s">
        <v>10</v>
      </c>
      <c r="D12" s="262"/>
      <c r="E12" s="339"/>
      <c r="F12" s="339"/>
      <c r="G12" s="339"/>
      <c r="H12" s="339"/>
      <c r="I12" s="339"/>
      <c r="J12" s="339"/>
      <c r="K12" s="340"/>
      <c r="L12" s="249"/>
      <c r="M12" s="34" t="s">
        <v>12</v>
      </c>
      <c r="N12" s="35"/>
      <c r="O12" s="289" t="str">
        <f ca="1">IF(CELL("type",N12)="i"," ",+Y14)</f>
        <v> </v>
      </c>
      <c r="P12" s="106"/>
      <c r="Q12" s="107"/>
      <c r="R12" s="108"/>
      <c r="S12" s="305" t="s">
        <v>11</v>
      </c>
      <c r="T12" s="306"/>
      <c r="U12" s="304">
        <f>IF(T12&lt;&gt;"",(SUMIF($T12,1,$Y$21)+SUMIF($T12,2,$Z$21)+SUMIF($T12,3,$AA$21)++SUMIF($T12,4,$AB$21)),"")</f>
      </c>
      <c r="V12" s="271" t="s">
        <v>67</v>
      </c>
      <c r="W12" s="299">
        <f>(W11*((1+$W$7)*(1+$W$8)))-W11</f>
        <v>0</v>
      </c>
      <c r="X12" s="39" t="s">
        <v>7</v>
      </c>
      <c r="Y12" s="40">
        <v>24.5</v>
      </c>
      <c r="Z12" s="37"/>
      <c r="AA12" s="38"/>
    </row>
    <row r="13" spans="1:25" ht="18" customHeight="1" thickBot="1">
      <c r="A13" s="42"/>
      <c r="B13" s="43"/>
      <c r="C13" s="257"/>
      <c r="D13" s="264"/>
      <c r="E13" s="343"/>
      <c r="F13" s="343"/>
      <c r="G13" s="343"/>
      <c r="H13" s="343"/>
      <c r="I13" s="343"/>
      <c r="J13" s="343"/>
      <c r="K13" s="344"/>
      <c r="L13" s="250"/>
      <c r="M13" s="292"/>
      <c r="N13" s="293"/>
      <c r="O13" s="290"/>
      <c r="P13" s="109"/>
      <c r="Q13" s="110"/>
      <c r="R13" s="111"/>
      <c r="S13" s="292"/>
      <c r="T13" s="293"/>
      <c r="U13" s="298"/>
      <c r="V13" s="45" t="s">
        <v>35</v>
      </c>
      <c r="W13" s="300">
        <f>W12+W11</f>
        <v>0</v>
      </c>
      <c r="X13" s="39" t="s">
        <v>9</v>
      </c>
      <c r="Y13" s="40">
        <v>30.3</v>
      </c>
    </row>
    <row r="14" spans="1:27" ht="18" customHeight="1" thickBot="1">
      <c r="A14" s="46"/>
      <c r="B14" s="47"/>
      <c r="C14" s="258" t="s">
        <v>5</v>
      </c>
      <c r="D14" s="261"/>
      <c r="E14" s="328"/>
      <c r="F14" s="328"/>
      <c r="G14" s="328"/>
      <c r="H14" s="328"/>
      <c r="I14" s="328"/>
      <c r="J14" s="328"/>
      <c r="K14" s="329"/>
      <c r="L14" s="251"/>
      <c r="M14" s="48" t="s">
        <v>6</v>
      </c>
      <c r="N14" s="49"/>
      <c r="O14" s="291" t="str">
        <f ca="1">IF(CELL("type",N14)="i"," ",+Y11)</f>
        <v> </v>
      </c>
      <c r="P14" s="112"/>
      <c r="Q14" s="113"/>
      <c r="R14" s="114"/>
      <c r="S14" s="274" t="s">
        <v>5</v>
      </c>
      <c r="T14" s="286"/>
      <c r="U14" s="303">
        <f>IF(T14&lt;&gt;"",(SUMIF($T14,1,$Y$18)+SUMIF($T14,2,$Z$18)+SUMIF($T14,3,$AA$18)++SUMIF($T14,4,$AB$18)),"")</f>
      </c>
      <c r="V14" s="30" t="s">
        <v>45</v>
      </c>
      <c r="W14" s="254"/>
      <c r="X14" s="50" t="s">
        <v>12</v>
      </c>
      <c r="Y14" s="51">
        <v>194.5</v>
      </c>
      <c r="Z14" s="37"/>
      <c r="AA14" s="52"/>
    </row>
    <row r="15" spans="1:27" ht="18" customHeight="1" thickBot="1">
      <c r="A15" s="32" t="s">
        <v>13</v>
      </c>
      <c r="B15" s="33">
        <f>SUM(F2-5)</f>
        <v>45061</v>
      </c>
      <c r="C15" s="53" t="s">
        <v>7</v>
      </c>
      <c r="D15" s="262"/>
      <c r="E15" s="339"/>
      <c r="F15" s="339"/>
      <c r="G15" s="339"/>
      <c r="H15" s="339"/>
      <c r="I15" s="339"/>
      <c r="J15" s="339"/>
      <c r="K15" s="340"/>
      <c r="L15" s="249"/>
      <c r="M15" s="34" t="s">
        <v>7</v>
      </c>
      <c r="N15" s="35"/>
      <c r="O15" s="291" t="str">
        <f ca="1">IF(CELL("type",N15)="i"," ",+Y12)</f>
        <v> </v>
      </c>
      <c r="P15" s="106"/>
      <c r="Q15" s="107"/>
      <c r="R15" s="108"/>
      <c r="S15" s="276" t="s">
        <v>8</v>
      </c>
      <c r="T15" s="287"/>
      <c r="U15" s="291">
        <f>IF(T15&lt;&gt;"",(SUMIF($T15,1,$Y$19)+SUMIF($T15,2,$Z$19)+SUMIF($T15,3,$AA$19)++SUMIF($T15,4,$AB$19)),"")</f>
      </c>
      <c r="V15" s="36" t="s">
        <v>46</v>
      </c>
      <c r="W15" s="255"/>
      <c r="Z15" s="37"/>
      <c r="AA15" s="52"/>
    </row>
    <row r="16" spans="1:28" ht="18" customHeight="1" thickBot="1">
      <c r="A16" s="32"/>
      <c r="B16" s="41"/>
      <c r="C16" s="53" t="s">
        <v>8</v>
      </c>
      <c r="D16" s="263"/>
      <c r="E16" s="339"/>
      <c r="F16" s="339"/>
      <c r="G16" s="339"/>
      <c r="H16" s="339"/>
      <c r="I16" s="339"/>
      <c r="J16" s="339"/>
      <c r="K16" s="340"/>
      <c r="L16" s="249"/>
      <c r="M16" s="34" t="s">
        <v>9</v>
      </c>
      <c r="N16" s="35"/>
      <c r="O16" s="291" t="str">
        <f ca="1">IF(CELL("type",N16)="i"," ",+Y13)</f>
        <v> </v>
      </c>
      <c r="P16" s="106"/>
      <c r="Q16" s="107"/>
      <c r="R16" s="108"/>
      <c r="S16" s="276" t="s">
        <v>10</v>
      </c>
      <c r="T16" s="287"/>
      <c r="U16" s="289">
        <f>IF(T16&lt;&gt;"",(SUMIF($T16,1,$Y$20)+SUMIF($T16,2,$Z$20)+SUMIF($T16,3,$AA$20)++SUMIF($T16,4,$AB$20)),"")</f>
      </c>
      <c r="V16" s="36" t="s">
        <v>39</v>
      </c>
      <c r="W16" s="299">
        <f>W14*W15</f>
        <v>0</v>
      </c>
      <c r="X16" s="336" t="s">
        <v>49</v>
      </c>
      <c r="Y16" s="337"/>
      <c r="Z16" s="337"/>
      <c r="AA16" s="337"/>
      <c r="AB16" s="338"/>
    </row>
    <row r="17" spans="1:28" ht="18" customHeight="1" thickBot="1">
      <c r="A17" s="32"/>
      <c r="B17" s="41"/>
      <c r="C17" s="53" t="s">
        <v>10</v>
      </c>
      <c r="D17" s="262"/>
      <c r="E17" s="339"/>
      <c r="F17" s="339"/>
      <c r="G17" s="339"/>
      <c r="H17" s="339"/>
      <c r="I17" s="339"/>
      <c r="J17" s="339"/>
      <c r="K17" s="340"/>
      <c r="L17" s="249"/>
      <c r="M17" s="34" t="s">
        <v>12</v>
      </c>
      <c r="N17" s="35"/>
      <c r="O17" s="291" t="str">
        <f ca="1">IF(CELL("type",N17)="i"," ",+Y14)</f>
        <v> </v>
      </c>
      <c r="P17" s="106"/>
      <c r="Q17" s="107"/>
      <c r="R17" s="108"/>
      <c r="S17" s="305" t="s">
        <v>11</v>
      </c>
      <c r="T17" s="306"/>
      <c r="U17" s="304">
        <f>IF(T17&lt;&gt;"",(SUMIF($T17,1,$Y$21)+SUMIF($T17,2,$Z$21)+SUMIF($T17,3,$AA$21)++SUMIF($T17,4,$AB$21)),"")</f>
      </c>
      <c r="V17" s="271" t="s">
        <v>67</v>
      </c>
      <c r="W17" s="299">
        <f>(W16*((1+$W$7)*(1+$W$8)))-W16</f>
        <v>0</v>
      </c>
      <c r="X17" s="307" t="s">
        <v>72</v>
      </c>
      <c r="Y17" s="54">
        <v>1</v>
      </c>
      <c r="Z17" s="54">
        <v>2</v>
      </c>
      <c r="AA17" s="54">
        <v>3</v>
      </c>
      <c r="AB17" s="282">
        <v>4</v>
      </c>
    </row>
    <row r="18" spans="1:28" ht="18" customHeight="1" thickBot="1">
      <c r="A18" s="42"/>
      <c r="B18" s="43"/>
      <c r="C18" s="257"/>
      <c r="D18" s="264"/>
      <c r="E18" s="343"/>
      <c r="F18" s="343"/>
      <c r="G18" s="343"/>
      <c r="H18" s="343"/>
      <c r="I18" s="343"/>
      <c r="J18" s="343"/>
      <c r="K18" s="344"/>
      <c r="L18" s="250"/>
      <c r="M18" s="292"/>
      <c r="N18" s="293"/>
      <c r="O18" s="290"/>
      <c r="P18" s="109"/>
      <c r="Q18" s="110"/>
      <c r="R18" s="111"/>
      <c r="S18" s="292"/>
      <c r="T18" s="293"/>
      <c r="U18" s="298"/>
      <c r="V18" s="45" t="s">
        <v>35</v>
      </c>
      <c r="W18" s="300">
        <f>W17+W16</f>
        <v>0</v>
      </c>
      <c r="X18" s="55" t="s">
        <v>5</v>
      </c>
      <c r="Y18" s="56">
        <v>16</v>
      </c>
      <c r="Z18" s="56">
        <v>24</v>
      </c>
      <c r="AA18" s="56">
        <v>31.7</v>
      </c>
      <c r="AB18" s="283">
        <f>AA18+8.3</f>
        <v>40</v>
      </c>
    </row>
    <row r="19" spans="1:28" ht="18" customHeight="1">
      <c r="A19" s="46"/>
      <c r="B19" s="47"/>
      <c r="C19" s="258" t="s">
        <v>5</v>
      </c>
      <c r="D19" s="261"/>
      <c r="E19" s="328"/>
      <c r="F19" s="328"/>
      <c r="G19" s="328"/>
      <c r="H19" s="328"/>
      <c r="I19" s="328"/>
      <c r="J19" s="328"/>
      <c r="K19" s="329"/>
      <c r="L19" s="251"/>
      <c r="M19" s="48" t="s">
        <v>6</v>
      </c>
      <c r="N19" s="49"/>
      <c r="O19" s="291" t="str">
        <f ca="1">IF(CELL("type",N19)="i"," ",+Y11)</f>
        <v> </v>
      </c>
      <c r="P19" s="112"/>
      <c r="Q19" s="113"/>
      <c r="R19" s="114"/>
      <c r="S19" s="274" t="s">
        <v>5</v>
      </c>
      <c r="T19" s="286"/>
      <c r="U19" s="303">
        <f>IF(T19&lt;&gt;"",(SUMIF($T19,1,$Y$18)+SUMIF($T19,2,$Z$18)+SUMIF($T19,3,$AA$18)++SUMIF($T19,4,$AB$18)),"")</f>
      </c>
      <c r="V19" s="30" t="s">
        <v>45</v>
      </c>
      <c r="W19" s="254"/>
      <c r="X19" s="57" t="s">
        <v>8</v>
      </c>
      <c r="Y19" s="58">
        <v>16</v>
      </c>
      <c r="Z19" s="58">
        <v>24</v>
      </c>
      <c r="AA19" s="58">
        <v>31.7</v>
      </c>
      <c r="AB19" s="284">
        <f>AA19+8.3</f>
        <v>40</v>
      </c>
    </row>
    <row r="20" spans="1:28" ht="18" customHeight="1">
      <c r="A20" s="32" t="s">
        <v>14</v>
      </c>
      <c r="B20" s="33">
        <f>SUM(F2-4)</f>
        <v>45062</v>
      </c>
      <c r="C20" s="53" t="s">
        <v>7</v>
      </c>
      <c r="D20" s="262"/>
      <c r="E20" s="339"/>
      <c r="F20" s="339"/>
      <c r="G20" s="339"/>
      <c r="H20" s="339"/>
      <c r="I20" s="339"/>
      <c r="J20" s="339"/>
      <c r="K20" s="340"/>
      <c r="L20" s="249"/>
      <c r="M20" s="34" t="s">
        <v>7</v>
      </c>
      <c r="N20" s="59"/>
      <c r="O20" s="291" t="str">
        <f ca="1">IF(CELL("type",N20)="i"," ",+Y12)</f>
        <v> </v>
      </c>
      <c r="P20" s="106"/>
      <c r="Q20" s="107"/>
      <c r="R20" s="108"/>
      <c r="S20" s="276" t="s">
        <v>8</v>
      </c>
      <c r="T20" s="287"/>
      <c r="U20" s="291">
        <f>IF(T20&lt;&gt;"",(SUMIF($T20,1,$Y$19)+SUMIF($T20,2,$Z$19)+SUMIF($T20,3,$AA$19)++SUMIF($T20,4,$AB$19)),"")</f>
      </c>
      <c r="V20" s="36" t="s">
        <v>46</v>
      </c>
      <c r="W20" s="255"/>
      <c r="X20" s="60" t="s">
        <v>54</v>
      </c>
      <c r="Y20" s="58">
        <v>24.25</v>
      </c>
      <c r="Z20" s="58">
        <v>31.7</v>
      </c>
      <c r="AA20" s="58">
        <v>39.15</v>
      </c>
      <c r="AB20" s="284">
        <f>AA20+8.3</f>
        <v>47.45</v>
      </c>
    </row>
    <row r="21" spans="1:28" ht="18" customHeight="1" thickBot="1">
      <c r="A21" s="32"/>
      <c r="B21" s="41"/>
      <c r="C21" s="53" t="s">
        <v>8</v>
      </c>
      <c r="D21" s="262"/>
      <c r="E21" s="339"/>
      <c r="F21" s="339"/>
      <c r="G21" s="339"/>
      <c r="H21" s="339"/>
      <c r="I21" s="339"/>
      <c r="J21" s="339"/>
      <c r="K21" s="340"/>
      <c r="L21" s="249"/>
      <c r="M21" s="34" t="s">
        <v>9</v>
      </c>
      <c r="N21" s="35"/>
      <c r="O21" s="291" t="str">
        <f ca="1">IF(CELL("type",N21)="i"," ",+Y13)</f>
        <v> </v>
      </c>
      <c r="P21" s="106"/>
      <c r="Q21" s="107"/>
      <c r="R21" s="108"/>
      <c r="S21" s="276" t="s">
        <v>10</v>
      </c>
      <c r="T21" s="287"/>
      <c r="U21" s="289">
        <f>IF(T21&lt;&gt;"",(SUMIF($T21,1,$Y$20)+SUMIF($T21,2,$Z$20)+SUMIF($T21,3,$AA$20)++SUMIF($T21,4,$AB$20)),"")</f>
      </c>
      <c r="V21" s="36" t="s">
        <v>39</v>
      </c>
      <c r="W21" s="299">
        <f>W19*W20</f>
        <v>0</v>
      </c>
      <c r="X21" s="50" t="s">
        <v>55</v>
      </c>
      <c r="Y21" s="61">
        <v>32</v>
      </c>
      <c r="Z21" s="61">
        <v>47.15</v>
      </c>
      <c r="AA21" s="61">
        <v>65.8</v>
      </c>
      <c r="AB21" s="285">
        <f>AA21+8.3</f>
        <v>74.1</v>
      </c>
    </row>
    <row r="22" spans="1:23" ht="18" customHeight="1">
      <c r="A22" s="32"/>
      <c r="B22" s="41"/>
      <c r="C22" s="53" t="s">
        <v>10</v>
      </c>
      <c r="D22" s="262"/>
      <c r="E22" s="339"/>
      <c r="F22" s="339"/>
      <c r="G22" s="339"/>
      <c r="H22" s="339"/>
      <c r="I22" s="339"/>
      <c r="J22" s="339"/>
      <c r="K22" s="340"/>
      <c r="L22" s="249"/>
      <c r="M22" s="34" t="s">
        <v>12</v>
      </c>
      <c r="N22" s="35"/>
      <c r="O22" s="291" t="str">
        <f ca="1">IF(CELL("type",N22)="i"," ",+Y14)</f>
        <v> </v>
      </c>
      <c r="P22" s="106"/>
      <c r="Q22" s="107"/>
      <c r="R22" s="108"/>
      <c r="S22" s="305" t="s">
        <v>11</v>
      </c>
      <c r="T22" s="306"/>
      <c r="U22" s="304">
        <f>IF(T22&lt;&gt;"",(SUMIF($T22,1,$Y$21)+SUMIF($T22,2,$Z$21)+SUMIF($T22,3,$AA$21)++SUMIF($T22,4,$AB$21)),"")</f>
      </c>
      <c r="V22" s="271" t="s">
        <v>67</v>
      </c>
      <c r="W22" s="299">
        <f>(W21*((1+$W$7)*(1+$W$8)))-W21</f>
        <v>0</v>
      </c>
    </row>
    <row r="23" spans="1:26" ht="18" customHeight="1" thickBot="1">
      <c r="A23" s="42"/>
      <c r="B23" s="43"/>
      <c r="C23" s="257"/>
      <c r="D23" s="264"/>
      <c r="E23" s="343"/>
      <c r="F23" s="343"/>
      <c r="G23" s="343"/>
      <c r="H23" s="343"/>
      <c r="I23" s="343"/>
      <c r="J23" s="343"/>
      <c r="K23" s="344"/>
      <c r="L23" s="250"/>
      <c r="M23" s="294"/>
      <c r="N23" s="293"/>
      <c r="O23" s="290"/>
      <c r="P23" s="109"/>
      <c r="Q23" s="110"/>
      <c r="R23" s="111"/>
      <c r="S23" s="292"/>
      <c r="T23" s="293"/>
      <c r="U23" s="298"/>
      <c r="V23" s="45" t="s">
        <v>35</v>
      </c>
      <c r="W23" s="300">
        <f>W22+W21</f>
        <v>0</v>
      </c>
      <c r="X23" s="203"/>
      <c r="Y23" s="37"/>
      <c r="Z23" s="37"/>
    </row>
    <row r="24" spans="1:26" ht="18" customHeight="1">
      <c r="A24" s="46"/>
      <c r="B24" s="47"/>
      <c r="C24" s="258" t="s">
        <v>5</v>
      </c>
      <c r="D24" s="261"/>
      <c r="E24" s="328"/>
      <c r="F24" s="328"/>
      <c r="G24" s="328"/>
      <c r="H24" s="328"/>
      <c r="I24" s="328"/>
      <c r="J24" s="328"/>
      <c r="K24" s="329"/>
      <c r="L24" s="251"/>
      <c r="M24" s="48" t="s">
        <v>6</v>
      </c>
      <c r="N24" s="49"/>
      <c r="O24" s="291" t="str">
        <f ca="1">IF(CELL("type",N24)="i"," ",+Y11)</f>
        <v> </v>
      </c>
      <c r="P24" s="112"/>
      <c r="Q24" s="113"/>
      <c r="R24" s="114"/>
      <c r="S24" s="274" t="s">
        <v>5</v>
      </c>
      <c r="T24" s="286"/>
      <c r="U24" s="303">
        <f>IF(T24&lt;&gt;"",(SUMIF($T24,1,$Y$18)+SUMIF($T24,2,$Z$18)+SUMIF($T24,3,$AA$18)++SUMIF($T24,4,$AB$18)),"")</f>
      </c>
      <c r="V24" s="30" t="s">
        <v>45</v>
      </c>
      <c r="W24" s="254"/>
      <c r="X24" s="37"/>
      <c r="Y24" s="37"/>
      <c r="Z24" s="37"/>
    </row>
    <row r="25" spans="1:26" ht="18" customHeight="1">
      <c r="A25" s="32" t="s">
        <v>21</v>
      </c>
      <c r="B25" s="33">
        <f>SUM(F2-3)</f>
        <v>45063</v>
      </c>
      <c r="C25" s="53" t="s">
        <v>7</v>
      </c>
      <c r="D25" s="262"/>
      <c r="E25" s="339"/>
      <c r="F25" s="339"/>
      <c r="G25" s="339"/>
      <c r="H25" s="339"/>
      <c r="I25" s="339"/>
      <c r="J25" s="339"/>
      <c r="K25" s="340"/>
      <c r="L25" s="249"/>
      <c r="M25" s="34" t="s">
        <v>7</v>
      </c>
      <c r="N25" s="35"/>
      <c r="O25" s="291" t="str">
        <f ca="1">IF(CELL("type",N25)="i"," ",+Y12)</f>
        <v> </v>
      </c>
      <c r="P25" s="106"/>
      <c r="Q25" s="107"/>
      <c r="R25" s="108"/>
      <c r="S25" s="276" t="s">
        <v>8</v>
      </c>
      <c r="T25" s="287"/>
      <c r="U25" s="291">
        <f>IF(T25&lt;&gt;"",(SUMIF($T25,1,$Y$19)+SUMIF($T25,2,$Z$19)+SUMIF($T25,3,$AA$19)++SUMIF($T25,4,$AB$19)),"")</f>
      </c>
      <c r="V25" s="36" t="s">
        <v>46</v>
      </c>
      <c r="W25" s="255"/>
      <c r="X25" s="204"/>
      <c r="Y25" s="37"/>
      <c r="Z25" s="37"/>
    </row>
    <row r="26" spans="1:26" ht="18" customHeight="1">
      <c r="A26" s="32" t="s">
        <v>22</v>
      </c>
      <c r="B26" s="32"/>
      <c r="C26" s="53" t="s">
        <v>8</v>
      </c>
      <c r="D26" s="263"/>
      <c r="E26" s="339"/>
      <c r="F26" s="339"/>
      <c r="G26" s="339"/>
      <c r="H26" s="339"/>
      <c r="I26" s="339"/>
      <c r="J26" s="339"/>
      <c r="K26" s="340"/>
      <c r="L26" s="249"/>
      <c r="M26" s="34" t="s">
        <v>9</v>
      </c>
      <c r="N26" s="63"/>
      <c r="O26" s="291" t="str">
        <f ca="1">IF(CELL("type",N26)="i"," ",+Y13)</f>
        <v> </v>
      </c>
      <c r="P26" s="106"/>
      <c r="Q26" s="107"/>
      <c r="R26" s="108"/>
      <c r="S26" s="276" t="s">
        <v>10</v>
      </c>
      <c r="T26" s="287"/>
      <c r="U26" s="289">
        <f>IF(T26&lt;&gt;"",(SUMIF($T26,1,$Y$20)+SUMIF($T26,2,$Z$20)+SUMIF($T26,3,$AA$20)++SUMIF($T26,4,$AB$20)),"")</f>
      </c>
      <c r="V26" s="36" t="s">
        <v>39</v>
      </c>
      <c r="W26" s="299">
        <f>W24*W25</f>
        <v>0</v>
      </c>
      <c r="X26" s="136"/>
      <c r="Y26" s="136"/>
      <c r="Z26" s="136"/>
    </row>
    <row r="27" spans="1:23" ht="18" customHeight="1">
      <c r="A27" s="32"/>
      <c r="B27" s="41"/>
      <c r="C27" s="53" t="s">
        <v>10</v>
      </c>
      <c r="D27" s="262"/>
      <c r="E27" s="339"/>
      <c r="F27" s="339"/>
      <c r="G27" s="339"/>
      <c r="H27" s="339"/>
      <c r="I27" s="339"/>
      <c r="J27" s="339"/>
      <c r="K27" s="340"/>
      <c r="L27" s="249"/>
      <c r="M27" s="64" t="s">
        <v>12</v>
      </c>
      <c r="N27" s="35"/>
      <c r="O27" s="291" t="str">
        <f ca="1">IF(CELL("type",N27)="i"," ",+Y14)</f>
        <v> </v>
      </c>
      <c r="P27" s="106"/>
      <c r="Q27" s="107"/>
      <c r="R27" s="108"/>
      <c r="S27" s="305" t="s">
        <v>11</v>
      </c>
      <c r="T27" s="306"/>
      <c r="U27" s="304">
        <f>IF(T27&lt;&gt;"",(SUMIF($T27,1,$Y$21)+SUMIF($T27,2,$Z$21)+SUMIF($T27,3,$AA$21)++SUMIF($T27,4,$AB$21)),"")</f>
      </c>
      <c r="V27" s="271" t="s">
        <v>67</v>
      </c>
      <c r="W27" s="299">
        <f>(W26*((1+$W$7)*(1+$W$8)))-W26</f>
        <v>0</v>
      </c>
    </row>
    <row r="28" spans="1:23" ht="18" customHeight="1" thickBot="1">
      <c r="A28" s="42"/>
      <c r="B28" s="43"/>
      <c r="C28" s="257"/>
      <c r="D28" s="264"/>
      <c r="E28" s="343"/>
      <c r="F28" s="343"/>
      <c r="G28" s="343"/>
      <c r="H28" s="343"/>
      <c r="I28" s="343"/>
      <c r="J28" s="343"/>
      <c r="K28" s="344"/>
      <c r="L28" s="250"/>
      <c r="M28" s="294"/>
      <c r="N28" s="293"/>
      <c r="O28" s="290"/>
      <c r="P28" s="109"/>
      <c r="Q28" s="110"/>
      <c r="R28" s="111"/>
      <c r="S28" s="292"/>
      <c r="T28" s="293"/>
      <c r="U28" s="298"/>
      <c r="V28" s="45" t="s">
        <v>35</v>
      </c>
      <c r="W28" s="300">
        <f>W27+W26</f>
        <v>0</v>
      </c>
    </row>
    <row r="29" spans="1:23" ht="18" customHeight="1">
      <c r="A29" s="46"/>
      <c r="B29" s="47"/>
      <c r="C29" s="258" t="s">
        <v>5</v>
      </c>
      <c r="D29" s="261"/>
      <c r="E29" s="328"/>
      <c r="F29" s="328"/>
      <c r="G29" s="328"/>
      <c r="H29" s="328"/>
      <c r="I29" s="328"/>
      <c r="J29" s="328"/>
      <c r="K29" s="329"/>
      <c r="L29" s="251"/>
      <c r="M29" s="48" t="s">
        <v>6</v>
      </c>
      <c r="N29" s="49"/>
      <c r="O29" s="291" t="str">
        <f ca="1">IF(CELL("type",N29)="i"," ",+Y11)</f>
        <v> </v>
      </c>
      <c r="P29" s="112"/>
      <c r="Q29" s="113"/>
      <c r="R29" s="114"/>
      <c r="S29" s="274" t="s">
        <v>5</v>
      </c>
      <c r="T29" s="286"/>
      <c r="U29" s="303">
        <f>IF(T29&lt;&gt;"",(SUMIF($T29,1,$Y$18)+SUMIF($T29,2,$Z$18)+SUMIF($T29,3,$AA$18)++SUMIF($T29,4,$AB$18)),"")</f>
      </c>
      <c r="V29" s="30" t="s">
        <v>45</v>
      </c>
      <c r="W29" s="254"/>
    </row>
    <row r="30" spans="1:23" ht="18" customHeight="1">
      <c r="A30" s="32" t="s">
        <v>15</v>
      </c>
      <c r="B30" s="33">
        <f>SUM(F2-2)</f>
        <v>45064</v>
      </c>
      <c r="C30" s="53" t="s">
        <v>7</v>
      </c>
      <c r="D30" s="262"/>
      <c r="E30" s="339"/>
      <c r="F30" s="339"/>
      <c r="G30" s="339"/>
      <c r="H30" s="339"/>
      <c r="I30" s="339"/>
      <c r="J30" s="339"/>
      <c r="K30" s="340"/>
      <c r="L30" s="249"/>
      <c r="M30" s="34" t="s">
        <v>7</v>
      </c>
      <c r="N30" s="35"/>
      <c r="O30" s="291" t="str">
        <f ca="1">IF(CELL("type",N30)="i"," ",+Y12)</f>
        <v> </v>
      </c>
      <c r="P30" s="106"/>
      <c r="Q30" s="107"/>
      <c r="R30" s="108"/>
      <c r="S30" s="276" t="s">
        <v>8</v>
      </c>
      <c r="T30" s="287"/>
      <c r="U30" s="291">
        <f>IF(T30&lt;&gt;"",(SUMIF($T30,1,$Y$19)+SUMIF($T30,2,$Z$19)+SUMIF($T30,3,$AA$19)++SUMIF($T30,4,$AB$19)),"")</f>
      </c>
      <c r="V30" s="36" t="s">
        <v>46</v>
      </c>
      <c r="W30" s="255"/>
    </row>
    <row r="31" spans="1:23" ht="18" customHeight="1">
      <c r="A31" s="32"/>
      <c r="B31" s="32"/>
      <c r="C31" s="53" t="s">
        <v>8</v>
      </c>
      <c r="D31" s="263"/>
      <c r="E31" s="339"/>
      <c r="F31" s="339"/>
      <c r="G31" s="339"/>
      <c r="H31" s="339"/>
      <c r="I31" s="339"/>
      <c r="J31" s="339"/>
      <c r="K31" s="340"/>
      <c r="L31" s="249"/>
      <c r="M31" s="34" t="s">
        <v>9</v>
      </c>
      <c r="N31" s="35"/>
      <c r="O31" s="291" t="str">
        <f ca="1">IF(CELL("type",N31)="i"," ",+Y13)</f>
        <v> </v>
      </c>
      <c r="P31" s="106"/>
      <c r="Q31" s="107"/>
      <c r="R31" s="108"/>
      <c r="S31" s="276" t="s">
        <v>10</v>
      </c>
      <c r="T31" s="287"/>
      <c r="U31" s="289">
        <f>IF(T31&lt;&gt;"",(SUMIF($T31,1,$Y$20)+SUMIF($T31,2,$Z$20)+SUMIF($T31,3,$AA$20)++SUMIF($T31,4,$AB$20)),"")</f>
      </c>
      <c r="V31" s="36" t="s">
        <v>39</v>
      </c>
      <c r="W31" s="299">
        <f>W29*W30</f>
        <v>0</v>
      </c>
    </row>
    <row r="32" spans="1:23" ht="18" customHeight="1">
      <c r="A32" s="32"/>
      <c r="B32" s="41"/>
      <c r="C32" s="53" t="s">
        <v>10</v>
      </c>
      <c r="D32" s="262"/>
      <c r="E32" s="339"/>
      <c r="F32" s="339"/>
      <c r="G32" s="339"/>
      <c r="H32" s="339"/>
      <c r="I32" s="339"/>
      <c r="J32" s="339"/>
      <c r="K32" s="340"/>
      <c r="L32" s="249"/>
      <c r="M32" s="64" t="s">
        <v>12</v>
      </c>
      <c r="N32" s="35"/>
      <c r="O32" s="291" t="str">
        <f ca="1">IF(CELL("type",N32)="i"," ",+Y14)</f>
        <v> </v>
      </c>
      <c r="P32" s="106"/>
      <c r="Q32" s="107"/>
      <c r="R32" s="108"/>
      <c r="S32" s="305" t="s">
        <v>11</v>
      </c>
      <c r="T32" s="306"/>
      <c r="U32" s="304">
        <f>IF(T32&lt;&gt;"",(SUMIF($T32,1,$Y$21)+SUMIF($T32,2,$Z$21)+SUMIF($T32,3,$AA$21)++SUMIF($T32,4,$AB$21)),"")</f>
      </c>
      <c r="V32" s="271" t="s">
        <v>67</v>
      </c>
      <c r="W32" s="299">
        <f>(W31*((1+$W$7)*(1+$W$8)))-W31</f>
        <v>0</v>
      </c>
    </row>
    <row r="33" spans="1:23" ht="18" customHeight="1" thickBot="1">
      <c r="A33" s="42"/>
      <c r="B33" s="43"/>
      <c r="C33" s="257"/>
      <c r="D33" s="264"/>
      <c r="E33" s="343"/>
      <c r="F33" s="343"/>
      <c r="G33" s="343"/>
      <c r="H33" s="343"/>
      <c r="I33" s="343"/>
      <c r="J33" s="343"/>
      <c r="K33" s="344"/>
      <c r="L33" s="250"/>
      <c r="M33" s="294"/>
      <c r="N33" s="293"/>
      <c r="O33" s="290"/>
      <c r="P33" s="109"/>
      <c r="Q33" s="110"/>
      <c r="R33" s="111"/>
      <c r="S33" s="292"/>
      <c r="T33" s="293"/>
      <c r="U33" s="298"/>
      <c r="V33" s="45" t="s">
        <v>35</v>
      </c>
      <c r="W33" s="300">
        <f>W32+W31</f>
        <v>0</v>
      </c>
    </row>
    <row r="34" spans="1:23" ht="18" customHeight="1">
      <c r="A34" s="46"/>
      <c r="B34" s="47"/>
      <c r="C34" s="258" t="s">
        <v>5</v>
      </c>
      <c r="D34" s="261"/>
      <c r="E34" s="328"/>
      <c r="F34" s="328"/>
      <c r="G34" s="328"/>
      <c r="H34" s="328"/>
      <c r="I34" s="328"/>
      <c r="J34" s="328"/>
      <c r="K34" s="329"/>
      <c r="L34" s="251"/>
      <c r="M34" s="65" t="s">
        <v>6</v>
      </c>
      <c r="N34" s="49"/>
      <c r="O34" s="291" t="str">
        <f ca="1">IF(CELL("type",N34)="i"," ",+Y11)</f>
        <v> </v>
      </c>
      <c r="P34" s="112"/>
      <c r="Q34" s="113"/>
      <c r="R34" s="114"/>
      <c r="S34" s="274" t="s">
        <v>5</v>
      </c>
      <c r="T34" s="286"/>
      <c r="U34" s="303">
        <f>IF(T34&lt;&gt;"",(SUMIF($T34,1,$Y$18)+SUMIF($T34,2,$Z$18)+SUMIF($T34,3,$AA$18)++SUMIF($T34,4,$AB$18)),"")</f>
      </c>
      <c r="V34" s="30" t="s">
        <v>45</v>
      </c>
      <c r="W34" s="254"/>
    </row>
    <row r="35" spans="1:23" ht="18" customHeight="1">
      <c r="A35" s="32" t="s">
        <v>23</v>
      </c>
      <c r="B35" s="33">
        <f>SUM(F2-1)</f>
        <v>45065</v>
      </c>
      <c r="C35" s="53" t="s">
        <v>7</v>
      </c>
      <c r="D35" s="262"/>
      <c r="E35" s="339"/>
      <c r="F35" s="339"/>
      <c r="G35" s="339"/>
      <c r="H35" s="339"/>
      <c r="I35" s="339"/>
      <c r="J35" s="339"/>
      <c r="K35" s="340"/>
      <c r="L35" s="249"/>
      <c r="M35" s="34" t="s">
        <v>7</v>
      </c>
      <c r="N35" s="35"/>
      <c r="O35" s="289" t="str">
        <f ca="1">IF(CELL("type",N35)="i"," ",+Y12)</f>
        <v> </v>
      </c>
      <c r="P35" s="106"/>
      <c r="Q35" s="107"/>
      <c r="R35" s="108"/>
      <c r="S35" s="276" t="s">
        <v>8</v>
      </c>
      <c r="T35" s="287"/>
      <c r="U35" s="291">
        <f>IF(T35&lt;&gt;"",(SUMIF($T35,1,$Y$19)+SUMIF($T35,2,$Z$19)+SUMIF($T35,3,$AA$19)++SUMIF($T35,4,$AB$19)),"")</f>
      </c>
      <c r="V35" s="36" t="s">
        <v>46</v>
      </c>
      <c r="W35" s="255"/>
    </row>
    <row r="36" spans="1:23" ht="18" customHeight="1">
      <c r="A36" s="32" t="s">
        <v>24</v>
      </c>
      <c r="B36" s="32"/>
      <c r="C36" s="53" t="s">
        <v>8</v>
      </c>
      <c r="D36" s="262"/>
      <c r="E36" s="339"/>
      <c r="F36" s="339"/>
      <c r="G36" s="339"/>
      <c r="H36" s="339"/>
      <c r="I36" s="339"/>
      <c r="J36" s="339"/>
      <c r="K36" s="340"/>
      <c r="L36" s="249"/>
      <c r="M36" s="64" t="s">
        <v>9</v>
      </c>
      <c r="N36" s="35"/>
      <c r="O36" s="289" t="str">
        <f ca="1">IF(CELL("type",N36)="i"," ",+Y13)</f>
        <v> </v>
      </c>
      <c r="P36" s="106"/>
      <c r="Q36" s="107"/>
      <c r="R36" s="108"/>
      <c r="S36" s="276" t="s">
        <v>10</v>
      </c>
      <c r="T36" s="287"/>
      <c r="U36" s="289">
        <f>IF(T36&lt;&gt;"",(SUMIF($T36,1,$Y$20)+SUMIF($T36,2,$Z$20)+SUMIF($T36,3,$AA$20)++SUMIF($T36,4,$AB$20)),"")</f>
      </c>
      <c r="V36" s="36" t="s">
        <v>39</v>
      </c>
      <c r="W36" s="299">
        <f>W34*W35</f>
        <v>0</v>
      </c>
    </row>
    <row r="37" spans="1:23" ht="18" customHeight="1">
      <c r="A37" s="32"/>
      <c r="B37" s="41"/>
      <c r="C37" s="53" t="s">
        <v>10</v>
      </c>
      <c r="D37" s="262"/>
      <c r="E37" s="339"/>
      <c r="F37" s="339"/>
      <c r="G37" s="339"/>
      <c r="H37" s="339"/>
      <c r="I37" s="339"/>
      <c r="J37" s="339"/>
      <c r="K37" s="340"/>
      <c r="L37" s="249"/>
      <c r="M37" s="34" t="s">
        <v>12</v>
      </c>
      <c r="N37" s="35"/>
      <c r="O37" s="289" t="str">
        <f ca="1">IF(CELL("type",N37)="i"," ",+Y14)</f>
        <v> </v>
      </c>
      <c r="P37" s="106"/>
      <c r="Q37" s="107"/>
      <c r="R37" s="108"/>
      <c r="S37" s="305" t="s">
        <v>11</v>
      </c>
      <c r="T37" s="306"/>
      <c r="U37" s="304">
        <f>IF(T37&lt;&gt;"",(SUMIF($T37,1,$Y$21)+SUMIF($T37,2,$Z$21)+SUMIF($T37,3,$AA$21)++SUMIF($T37,4,$AB$21)),"")</f>
      </c>
      <c r="V37" s="271" t="s">
        <v>67</v>
      </c>
      <c r="W37" s="299">
        <f>(W36*((1+$W$7)*(1+$W$8)))-W36</f>
        <v>0</v>
      </c>
    </row>
    <row r="38" spans="1:23" ht="18" customHeight="1" thickBot="1">
      <c r="A38" s="42"/>
      <c r="B38" s="43"/>
      <c r="C38" s="257"/>
      <c r="D38" s="264"/>
      <c r="E38" s="343"/>
      <c r="F38" s="343"/>
      <c r="G38" s="343"/>
      <c r="H38" s="343"/>
      <c r="I38" s="343"/>
      <c r="J38" s="343"/>
      <c r="K38" s="344"/>
      <c r="L38" s="250"/>
      <c r="M38" s="294"/>
      <c r="N38" s="293"/>
      <c r="O38" s="290"/>
      <c r="P38" s="109"/>
      <c r="Q38" s="110"/>
      <c r="R38" s="111"/>
      <c r="S38" s="292"/>
      <c r="T38" s="293"/>
      <c r="U38" s="298"/>
      <c r="V38" s="45" t="s">
        <v>35</v>
      </c>
      <c r="W38" s="300">
        <f>W37+W36</f>
        <v>0</v>
      </c>
    </row>
    <row r="39" spans="1:23" ht="18" customHeight="1">
      <c r="A39" s="46"/>
      <c r="B39" s="66"/>
      <c r="C39" s="258" t="s">
        <v>5</v>
      </c>
      <c r="D39" s="261"/>
      <c r="E39" s="328"/>
      <c r="F39" s="328"/>
      <c r="G39" s="328"/>
      <c r="H39" s="328"/>
      <c r="I39" s="328"/>
      <c r="J39" s="328"/>
      <c r="K39" s="329"/>
      <c r="L39" s="251"/>
      <c r="M39" s="65" t="s">
        <v>6</v>
      </c>
      <c r="N39" s="49"/>
      <c r="O39" s="291" t="str">
        <f ca="1">IF(CELL("type",N39)="i"," ",+Y11)</f>
        <v> </v>
      </c>
      <c r="P39" s="112"/>
      <c r="Q39" s="113"/>
      <c r="R39" s="114"/>
      <c r="S39" s="274" t="s">
        <v>5</v>
      </c>
      <c r="T39" s="286"/>
      <c r="U39" s="303">
        <f>IF(T39&lt;&gt;"",(SUMIF($T39,1,$Y$18)+SUMIF($T39,2,$Z$18)+SUMIF($T39,3,$AA$18)++SUMIF($T39,4,$AB$18)),"")</f>
      </c>
      <c r="V39" s="30" t="s">
        <v>45</v>
      </c>
      <c r="W39" s="254"/>
    </row>
    <row r="40" spans="1:23" ht="18" customHeight="1">
      <c r="A40" s="32" t="s">
        <v>25</v>
      </c>
      <c r="B40" s="33">
        <f>F2</f>
        <v>45066</v>
      </c>
      <c r="C40" s="53" t="s">
        <v>7</v>
      </c>
      <c r="D40" s="262"/>
      <c r="E40" s="339"/>
      <c r="F40" s="339"/>
      <c r="G40" s="339"/>
      <c r="H40" s="339"/>
      <c r="I40" s="339"/>
      <c r="J40" s="339"/>
      <c r="K40" s="340"/>
      <c r="L40" s="252"/>
      <c r="M40" s="67" t="s">
        <v>7</v>
      </c>
      <c r="N40" s="35"/>
      <c r="O40" s="291" t="str">
        <f ca="1">IF(CELL("type",N40)="i"," ",+Y12)</f>
        <v> </v>
      </c>
      <c r="P40" s="106"/>
      <c r="Q40" s="107"/>
      <c r="R40" s="108"/>
      <c r="S40" s="276" t="s">
        <v>8</v>
      </c>
      <c r="T40" s="287"/>
      <c r="U40" s="291">
        <f>IF(T40&lt;&gt;"",(SUMIF($T40,1,$Y$19)+SUMIF($T40,2,$Z$19)+SUMIF($T40,3,$AA$19)++SUMIF($T40,4,$AB$19)),"")</f>
      </c>
      <c r="V40" s="36" t="s">
        <v>46</v>
      </c>
      <c r="W40" s="255"/>
    </row>
    <row r="41" spans="1:23" ht="18" customHeight="1">
      <c r="A41" s="32"/>
      <c r="B41" s="32"/>
      <c r="C41" s="53" t="s">
        <v>8</v>
      </c>
      <c r="D41" s="262"/>
      <c r="E41" s="339"/>
      <c r="F41" s="339"/>
      <c r="G41" s="339"/>
      <c r="H41" s="339"/>
      <c r="I41" s="339"/>
      <c r="J41" s="339"/>
      <c r="K41" s="340"/>
      <c r="L41" s="253"/>
      <c r="M41" s="68" t="s">
        <v>9</v>
      </c>
      <c r="N41" s="35"/>
      <c r="O41" s="291" t="str">
        <f ca="1">IF(CELL("type",N41)="i"," ",+Y13)</f>
        <v> </v>
      </c>
      <c r="P41" s="106"/>
      <c r="Q41" s="107"/>
      <c r="R41" s="108"/>
      <c r="S41" s="276" t="s">
        <v>10</v>
      </c>
      <c r="T41" s="287"/>
      <c r="U41" s="289">
        <f>IF(T41&lt;&gt;"",(SUMIF($T41,1,$Y$20)+SUMIF($T41,2,$Z$20)+SUMIF($T41,3,$AA$20)++SUMIF($T41,4,$AB$20)),"")</f>
      </c>
      <c r="V41" s="36" t="s">
        <v>39</v>
      </c>
      <c r="W41" s="299">
        <f>W39*W40</f>
        <v>0</v>
      </c>
    </row>
    <row r="42" spans="1:23" ht="18" customHeight="1" thickBot="1">
      <c r="A42" s="69"/>
      <c r="B42" s="70"/>
      <c r="C42" s="53" t="s">
        <v>10</v>
      </c>
      <c r="D42" s="262"/>
      <c r="E42" s="339"/>
      <c r="F42" s="339"/>
      <c r="G42" s="339"/>
      <c r="H42" s="339"/>
      <c r="I42" s="339"/>
      <c r="J42" s="339"/>
      <c r="K42" s="340"/>
      <c r="L42" s="252"/>
      <c r="M42" s="34" t="s">
        <v>12</v>
      </c>
      <c r="N42" s="35"/>
      <c r="O42" s="291" t="str">
        <f ca="1">IF(CELL("type",N42)="i"," ",+Y14)</f>
        <v> </v>
      </c>
      <c r="P42" s="106"/>
      <c r="Q42" s="107"/>
      <c r="R42" s="108"/>
      <c r="S42" s="305" t="s">
        <v>11</v>
      </c>
      <c r="T42" s="306"/>
      <c r="U42" s="304">
        <f>IF(T42&lt;&gt;"",(SUMIF($T42,1,$Y$21)+SUMIF($T42,2,$Z$21)+SUMIF($T42,3,$AA$21)++SUMIF($T42,4,$AB$21)),"")</f>
      </c>
      <c r="V42" s="271" t="s">
        <v>67</v>
      </c>
      <c r="W42" s="299">
        <f>(W41*((1+$W$7)*(1+$W$8)))-W41</f>
        <v>0</v>
      </c>
    </row>
    <row r="43" spans="1:23" ht="18" customHeight="1" thickBot="1">
      <c r="A43" s="71"/>
      <c r="B43" s="72"/>
      <c r="C43" s="259"/>
      <c r="D43" s="264"/>
      <c r="E43" s="343"/>
      <c r="F43" s="343"/>
      <c r="G43" s="343"/>
      <c r="H43" s="343"/>
      <c r="I43" s="343"/>
      <c r="J43" s="343"/>
      <c r="K43" s="344"/>
      <c r="L43" s="295">
        <f>SUM(L9:L42)</f>
        <v>0</v>
      </c>
      <c r="M43" s="296"/>
      <c r="N43" s="297"/>
      <c r="O43" s="290" t="str">
        <f ca="1">IF(CELL("type",N43)="i"," ",+X14)</f>
        <v> </v>
      </c>
      <c r="P43" s="115"/>
      <c r="Q43" s="116"/>
      <c r="R43" s="117"/>
      <c r="S43" s="292"/>
      <c r="T43" s="293"/>
      <c r="U43" s="298"/>
      <c r="V43" s="45" t="s">
        <v>35</v>
      </c>
      <c r="W43" s="300">
        <f>W42+W41</f>
        <v>0</v>
      </c>
    </row>
    <row r="44" spans="1:23" ht="31.5" customHeight="1" thickBot="1">
      <c r="A44" s="74"/>
      <c r="B44" s="75"/>
      <c r="D44" s="76"/>
      <c r="E44" s="76"/>
      <c r="F44" s="13"/>
      <c r="G44" s="2"/>
      <c r="H44" s="2"/>
      <c r="I44" s="2"/>
      <c r="J44" s="2"/>
      <c r="K44" s="2"/>
      <c r="L44" s="100">
        <f>L43*L8</f>
        <v>0</v>
      </c>
      <c r="M44" s="381">
        <f>SUM(O9:O43)</f>
        <v>0</v>
      </c>
      <c r="N44" s="382"/>
      <c r="O44" s="383"/>
      <c r="P44" s="101">
        <f>SUM(P9:P43)</f>
        <v>0</v>
      </c>
      <c r="Q44" s="102">
        <f>SUM(Q9:Q43)</f>
        <v>0</v>
      </c>
      <c r="R44" s="102">
        <f>SUM(R9:R43)</f>
        <v>0</v>
      </c>
      <c r="S44" s="381">
        <f>SUM(U9:U12)+SUM(U14:U17)+SUM(U19:U22)+SUM(U24:U27)+SUM(U29:U32)+SUM(U34:U37)+SUM(U39:U42)</f>
        <v>0</v>
      </c>
      <c r="T44" s="382"/>
      <c r="U44" s="383"/>
      <c r="V44" s="385">
        <f>SUM(W13+W18+W23+W28+W33+W38+W43)</f>
        <v>0</v>
      </c>
      <c r="W44" s="386"/>
    </row>
    <row r="45" spans="1:23" ht="14.25" customHeight="1" thickBot="1">
      <c r="A45" s="74" t="s">
        <v>30</v>
      </c>
      <c r="B45" s="75"/>
      <c r="D45" s="76"/>
      <c r="E45" s="76"/>
      <c r="F45" s="13" t="s">
        <v>31</v>
      </c>
      <c r="G45" s="2"/>
      <c r="H45" s="2"/>
      <c r="I45" s="2"/>
      <c r="J45" s="2"/>
      <c r="K45" s="76"/>
      <c r="L45" s="134"/>
      <c r="M45" s="219"/>
      <c r="N45" s="220"/>
      <c r="O45" s="221"/>
      <c r="P45" s="221"/>
      <c r="Q45" s="78"/>
      <c r="R45" s="78"/>
      <c r="V45" s="2"/>
      <c r="W45" s="79"/>
    </row>
    <row r="46" spans="1:23" ht="19.5" customHeight="1" thickBot="1">
      <c r="A46" s="80" t="s">
        <v>33</v>
      </c>
      <c r="B46" s="81"/>
      <c r="C46" s="81"/>
      <c r="D46" s="82"/>
      <c r="E46" s="82"/>
      <c r="F46" s="83" t="s">
        <v>26</v>
      </c>
      <c r="G46" s="25"/>
      <c r="H46" s="76"/>
      <c r="I46" s="76"/>
      <c r="J46" s="76"/>
      <c r="K46" s="76"/>
      <c r="L46" s="86" t="s">
        <v>68</v>
      </c>
      <c r="M46" s="134"/>
      <c r="N46" s="238"/>
      <c r="O46" s="230"/>
      <c r="P46" s="230"/>
      <c r="Q46" s="384" t="s">
        <v>16</v>
      </c>
      <c r="R46" s="367"/>
      <c r="S46" s="384" t="s">
        <v>36</v>
      </c>
      <c r="T46" s="367"/>
      <c r="U46" s="368"/>
      <c r="V46" s="367" t="s">
        <v>37</v>
      </c>
      <c r="W46" s="368"/>
    </row>
    <row r="47" spans="1:23" ht="24.75" customHeight="1" thickBot="1">
      <c r="A47" s="86" t="s">
        <v>42</v>
      </c>
      <c r="D47" s="2"/>
      <c r="E47" s="2"/>
      <c r="F47" s="2"/>
      <c r="G47" s="87"/>
      <c r="H47" s="87"/>
      <c r="I47" s="88"/>
      <c r="J47" s="88"/>
      <c r="K47" s="76"/>
      <c r="L47" s="86" t="s">
        <v>63</v>
      </c>
      <c r="M47" s="84"/>
      <c r="N47" s="85"/>
      <c r="P47" s="4"/>
      <c r="Q47" s="369">
        <f>S47+V47</f>
        <v>0</v>
      </c>
      <c r="R47" s="371"/>
      <c r="S47" s="369">
        <f>L44+M44+P44+Q44+R44+S44</f>
        <v>0</v>
      </c>
      <c r="T47" s="370"/>
      <c r="U47" s="371"/>
      <c r="V47" s="369">
        <f>V44</f>
        <v>0</v>
      </c>
      <c r="W47" s="371"/>
    </row>
    <row r="48" spans="1:23" ht="24.75" customHeight="1">
      <c r="A48" s="89"/>
      <c r="B48" s="90"/>
      <c r="C48" s="90"/>
      <c r="D48" s="87"/>
      <c r="E48" s="87"/>
      <c r="F48" s="91"/>
      <c r="G48" s="87"/>
      <c r="H48" s="87"/>
      <c r="I48" s="88"/>
      <c r="J48" s="88"/>
      <c r="K48" s="76"/>
      <c r="N48" s="85"/>
      <c r="P48" s="4"/>
      <c r="Q48" s="4"/>
      <c r="R48" s="92"/>
      <c r="T48" s="77"/>
      <c r="U48" s="379"/>
      <c r="V48" s="93"/>
      <c r="W48" s="77"/>
    </row>
    <row r="49" spans="3:24" ht="10.5" customHeight="1">
      <c r="C49" s="11"/>
      <c r="D49" s="94"/>
      <c r="E49" s="94"/>
      <c r="F49" s="95"/>
      <c r="G49" s="95"/>
      <c r="H49" s="95"/>
      <c r="I49" s="95"/>
      <c r="J49" s="95"/>
      <c r="K49" s="95"/>
      <c r="R49" s="97"/>
      <c r="S49" s="98"/>
      <c r="T49" s="4"/>
      <c r="U49" s="380"/>
      <c r="V49" s="99"/>
      <c r="W49" s="4"/>
      <c r="X49" s="136"/>
    </row>
  </sheetData>
  <sheetProtection password="807B" sheet="1" objects="1" scenarios="1" selectLockedCells="1"/>
  <mergeCells count="59">
    <mergeCell ref="E42:K42"/>
    <mergeCell ref="E43:K43"/>
    <mergeCell ref="V6:W6"/>
    <mergeCell ref="E27:K27"/>
    <mergeCell ref="E28:K28"/>
    <mergeCell ref="E38:K38"/>
    <mergeCell ref="E39:K39"/>
    <mergeCell ref="E40:K40"/>
    <mergeCell ref="E41:K41"/>
    <mergeCell ref="E13:K13"/>
    <mergeCell ref="E14:K14"/>
    <mergeCell ref="E15:K15"/>
    <mergeCell ref="E16:K16"/>
    <mergeCell ref="E17:K17"/>
    <mergeCell ref="E18:K18"/>
    <mergeCell ref="F2:G2"/>
    <mergeCell ref="C5:D5"/>
    <mergeCell ref="C6:D6"/>
    <mergeCell ref="G4:K4"/>
    <mergeCell ref="G5:K5"/>
    <mergeCell ref="G6:K6"/>
    <mergeCell ref="C4:E4"/>
    <mergeCell ref="X16:AB16"/>
    <mergeCell ref="U48:U49"/>
    <mergeCell ref="X10:Y10"/>
    <mergeCell ref="S44:U44"/>
    <mergeCell ref="M44:O44"/>
    <mergeCell ref="M1:R1"/>
    <mergeCell ref="Q46:R46"/>
    <mergeCell ref="Q47:R47"/>
    <mergeCell ref="V44:W44"/>
    <mergeCell ref="S46:U46"/>
    <mergeCell ref="V46:W46"/>
    <mergeCell ref="S47:U47"/>
    <mergeCell ref="V47:W47"/>
    <mergeCell ref="M7:O8"/>
    <mergeCell ref="B3:J3"/>
    <mergeCell ref="E9:K9"/>
    <mergeCell ref="E10:K10"/>
    <mergeCell ref="E11:K11"/>
    <mergeCell ref="E12:K12"/>
    <mergeCell ref="E19:K19"/>
    <mergeCell ref="E22:K22"/>
    <mergeCell ref="E29:K29"/>
    <mergeCell ref="E30:K30"/>
    <mergeCell ref="E23:K23"/>
    <mergeCell ref="E24:K24"/>
    <mergeCell ref="E25:K25"/>
    <mergeCell ref="E26:K26"/>
    <mergeCell ref="S8:U8"/>
    <mergeCell ref="E37:K37"/>
    <mergeCell ref="E31:K31"/>
    <mergeCell ref="E32:K32"/>
    <mergeCell ref="E33:K33"/>
    <mergeCell ref="E34:K34"/>
    <mergeCell ref="E35:K35"/>
    <mergeCell ref="E36:K36"/>
    <mergeCell ref="E20:K20"/>
    <mergeCell ref="E21:K21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300" verticalDpi="300" orientation="landscape" paperSize="5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Réal Desranleau</dc:creator>
  <cp:keywords/>
  <dc:description/>
  <cp:lastModifiedBy>Gail Gagné</cp:lastModifiedBy>
  <cp:lastPrinted>2021-05-26T17:16:23Z</cp:lastPrinted>
  <dcterms:created xsi:type="dcterms:W3CDTF">1998-01-05T10:06:17Z</dcterms:created>
  <dcterms:modified xsi:type="dcterms:W3CDTF">2023-05-12T19:56:22Z</dcterms:modified>
  <cp:category/>
  <cp:version/>
  <cp:contentType/>
  <cp:contentStatus/>
</cp:coreProperties>
</file>