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acsn-my.sharepoint.com/personal/julie_mercier_csn_qc_ca/Documents/Site Web/"/>
    </mc:Choice>
  </mc:AlternateContent>
  <xr:revisionPtr revIDLastSave="0" documentId="8_{A0F30BD4-671E-234D-84F7-F2309F84FACF}" xr6:coauthVersionLast="47" xr6:coauthVersionMax="47" xr10:uidLastSave="{00000000-0000-0000-0000-000000000000}"/>
  <bookViews>
    <workbookView xWindow="0" yWindow="600" windowWidth="22940" windowHeight="13120" xr2:uid="{00000000-000D-0000-FFFF-FFFF00000000}"/>
  </bookViews>
  <sheets>
    <sheet name="Aide dynamique" sheetId="5" r:id="rId1"/>
  </sheets>
  <externalReferences>
    <externalReference r:id="rId2"/>
    <externalReference r:id="rId3"/>
  </externalReferences>
  <definedNames>
    <definedName name="ADRESSE">'Aide dynamique'!$D$14</definedName>
    <definedName name="DATE">'Aide dynamique'!$I$71</definedName>
    <definedName name="date2">'[1]Aide vierge'!$J$83</definedName>
    <definedName name="DATES">'Aide dynamique'!#REF!</definedName>
    <definedName name="deux">'Aide dynamique'!$E$8</definedName>
    <definedName name="FACTURE">'Aide dynamique'!$C$75</definedName>
    <definedName name="INSTANCE">'Aide dynamique'!$D$4</definedName>
    <definedName name="LIEU">'Aide dynamique'!$D$5</definedName>
    <definedName name="nb">#REF!</definedName>
    <definedName name="nom">#REF!</definedName>
    <definedName name="nombre">#REF!</definedName>
    <definedName name="NOMDELEGUE">'Aide dynamique'!$D$10</definedName>
    <definedName name="NOMSYNDICAT">'Aide dynamique'!$D$12</definedName>
    <definedName name="Print_Area" localSheetId="0">'Aide dynamique'!$A$1:$K$77</definedName>
    <definedName name="TAUX">[2]DRUMMONDVILLE!$C$9</definedName>
    <definedName name="tiret">'Aide dynamique'!$Y$25</definedName>
    <definedName name="TOTALAIDE">'Aide dynamique'!$J$68</definedName>
    <definedName name="trois">'Aide dynamique'!$F$8</definedName>
    <definedName name="un">'Aide dynamique'!$D$8</definedName>
    <definedName name="_xlnm.Print_Area" localSheetId="0">'Aide dynamique'!$A$1:$K$77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4" i="5" l="1"/>
  <c r="I74" i="5"/>
  <c r="G42" i="5"/>
  <c r="G27" i="5"/>
  <c r="J42" i="5"/>
  <c r="D19" i="5"/>
  <c r="E19" i="5" s="1"/>
  <c r="F19" i="5" s="1"/>
  <c r="G19" i="5" s="1"/>
  <c r="H19" i="5" s="1"/>
  <c r="I19" i="5" s="1"/>
  <c r="J23" i="5" l="1"/>
  <c r="J22" i="5"/>
  <c r="J21" i="5"/>
  <c r="J20" i="5"/>
  <c r="O24" i="5"/>
  <c r="J60" i="5"/>
  <c r="J62" i="5" l="1"/>
  <c r="J64" i="5" s="1"/>
  <c r="J27" i="5"/>
  <c r="U24" i="5"/>
  <c r="I24" i="5" s="1"/>
  <c r="T24" i="5"/>
  <c r="H24" i="5" s="1"/>
  <c r="S24" i="5"/>
  <c r="G24" i="5" s="1"/>
  <c r="R24" i="5"/>
  <c r="F24" i="5" s="1"/>
  <c r="Q24" i="5"/>
  <c r="E24" i="5" s="1"/>
  <c r="P24" i="5"/>
  <c r="D24" i="5" s="1"/>
  <c r="C24" i="5"/>
  <c r="V23" i="5"/>
  <c r="W23" i="5" s="1"/>
  <c r="V22" i="5"/>
  <c r="W22" i="5" s="1"/>
  <c r="V21" i="5"/>
  <c r="W21" i="5" s="1"/>
  <c r="V20" i="5"/>
  <c r="W20" i="5" s="1"/>
  <c r="V19" i="5"/>
  <c r="W19" i="5" s="1"/>
  <c r="J48" i="5" l="1"/>
  <c r="J52" i="5" s="1"/>
  <c r="W24" i="5"/>
  <c r="W25" i="5" s="1"/>
  <c r="J24" i="5"/>
  <c r="J25" i="5" s="1"/>
  <c r="J33" i="5" s="1"/>
  <c r="J37" i="5" s="1"/>
  <c r="J6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F. Lévesque</author>
    <author>Gail Gagné</author>
  </authors>
  <commentList>
    <comment ref="C1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Inscrire ici la date du premier jour de la semaine (jj-mm-aaaa).  Le reste de la semaine suivra.</t>
        </r>
      </text>
    </comment>
    <comment ref="B24" authorId="1" shapeId="0" xr:uid="{18BAC78E-5B20-4D40-A2D3-F05F9E284B5A}">
      <text>
        <r>
          <rPr>
            <b/>
            <sz val="9"/>
            <color indexed="81"/>
            <rFont val="Tahoma"/>
            <family val="2"/>
          </rPr>
          <t>Indiquez le nombre d'enfant-s ici-bas et remplir le tableau des frais de garde à droite</t>
        </r>
      </text>
    </comment>
    <comment ref="I27" authorId="1" shapeId="0" xr:uid="{E6B9BFCD-1FF9-42FD-9888-6F403CC89FA2}">
      <text>
        <r>
          <rPr>
            <b/>
            <sz val="9"/>
            <color indexed="81"/>
            <rFont val="Tahoma"/>
            <family val="2"/>
          </rPr>
          <t>Liste déroulante : Indiquez le nombre d'aller(s)-retour(s) parcourus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2" authorId="1" shapeId="0" xr:uid="{425C4E15-3A0A-4DEC-9942-02D88A67BA00}">
      <text>
        <r>
          <rPr>
            <b/>
            <sz val="9"/>
            <color indexed="81"/>
            <rFont val="Tahoma"/>
            <family val="2"/>
          </rPr>
          <t>Liste déroulante : Indiquez le nombre d'aller(s)-retour(s) parcourus</t>
        </r>
      </text>
    </comment>
    <comment ref="F60" authorId="1" shapeId="0" xr:uid="{CE1D0AED-4584-4CF1-9857-601495B919B8}">
      <text>
        <r>
          <rPr>
            <b/>
            <sz val="9"/>
            <color indexed="81"/>
            <rFont val="Tahoma"/>
            <family val="2"/>
          </rPr>
          <t>Liste déroulante : Indiquez le taux par jour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2" authorId="1" shapeId="0" xr:uid="{69728828-5649-4546-A6BF-1C92FADD104B}">
      <text>
        <r>
          <rPr>
            <b/>
            <sz val="9"/>
            <color indexed="81"/>
            <rFont val="Tahoma"/>
            <family val="2"/>
          </rPr>
          <t>Liste déroulante : Indiquez le taux par jour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<sst xmlns="http://schemas.openxmlformats.org/spreadsheetml/2006/main" count="122" uniqueCount="108">
  <si>
    <t>Retournez ce formulaire et toutes les pièces justificatives requises à :</t>
  </si>
  <si>
    <t>FSSS - Comptabilité</t>
  </si>
  <si>
    <t>1601, avenue de Lorimier</t>
  </si>
  <si>
    <t>Montréal (Québec) H2K 4M5</t>
  </si>
  <si>
    <t>Numéro du syndicat :</t>
  </si>
  <si>
    <t>Nom de la ou du délégué-e :</t>
  </si>
  <si>
    <t>Nom du syndicat :</t>
  </si>
  <si>
    <t>plus de 3 enfants :</t>
  </si>
  <si>
    <t>par enfant</t>
  </si>
  <si>
    <t>Adresse du syndicat :</t>
  </si>
  <si>
    <t>am</t>
  </si>
  <si>
    <t>pm</t>
  </si>
  <si>
    <t>retard</t>
  </si>
  <si>
    <t>soirée</t>
  </si>
  <si>
    <t>nuit</t>
  </si>
  <si>
    <t>1)  Dépenses pour les syndicats ayant moins de 50 000 $ en caisse et respectant le maximum de cotisants</t>
  </si>
  <si>
    <t>Dimanche</t>
  </si>
  <si>
    <t>Lundi</t>
  </si>
  <si>
    <t>Mardi</t>
  </si>
  <si>
    <t>Mercredi</t>
  </si>
  <si>
    <t>Jeudi</t>
  </si>
  <si>
    <t>Vendredi</t>
  </si>
  <si>
    <t>Samedi</t>
  </si>
  <si>
    <t xml:space="preserve">Total </t>
  </si>
  <si>
    <t>Dim</t>
  </si>
  <si>
    <t>Lun</t>
  </si>
  <si>
    <t>Mar</t>
  </si>
  <si>
    <t>Mer</t>
  </si>
  <si>
    <t>Jeu</t>
  </si>
  <si>
    <t>Ven</t>
  </si>
  <si>
    <t>Sam</t>
  </si>
  <si>
    <t>A.M.</t>
  </si>
  <si>
    <t>Déjeuner</t>
  </si>
  <si>
    <t>P.M.</t>
  </si>
  <si>
    <t>Dîner</t>
  </si>
  <si>
    <t>Retard</t>
  </si>
  <si>
    <t>Souper</t>
  </si>
  <si>
    <t>Soirée</t>
  </si>
  <si>
    <t>Coucher</t>
  </si>
  <si>
    <t>Nuit</t>
  </si>
  <si>
    <t>Sous-total des barèmes :</t>
  </si>
  <si>
    <t>Km (aller)</t>
  </si>
  <si>
    <t>Métro ou autobus local</t>
  </si>
  <si>
    <t>Pourcentage applicable :</t>
  </si>
  <si>
    <t>TOTAL des barèmes et des frais de transport :</t>
  </si>
  <si>
    <t>1)</t>
  </si>
  <si>
    <t>700 km et plus :</t>
  </si>
  <si>
    <t>2)</t>
  </si>
  <si>
    <t>Remboursement des dépenses au syndicat</t>
  </si>
  <si>
    <t>3)  Salaire (remboursable au syndicat seulement)</t>
  </si>
  <si>
    <t>Salaire :</t>
  </si>
  <si>
    <t>X</t>
  </si>
  <si>
    <t>3)</t>
  </si>
  <si>
    <t xml:space="preserve">Je déclare que les renseignements fournis ci-haut sont conformes à la vérité; </t>
  </si>
  <si>
    <t>Grand total ( 1 + 2 + 3 ) :</t>
  </si>
  <si>
    <t>en cas contraire, la FSSS se réserve le droit de réclamer tout montant octroyé.</t>
  </si>
  <si>
    <t xml:space="preserve">Signature de la ou du délégué-e : </t>
  </si>
  <si>
    <t>Date :</t>
  </si>
  <si>
    <t>À L'USAGE DE LA COMPTABILITÉ FSSS - CSN</t>
  </si>
  <si>
    <t>-</t>
  </si>
  <si>
    <t>AIDE AUX SYNDICATS</t>
  </si>
  <si>
    <t>ANNEXEZ VOTRE LIBÉRATION SYNDICALE</t>
  </si>
  <si>
    <t>Taux par jour*</t>
  </si>
  <si>
    <t>Nombre de jours</t>
  </si>
  <si>
    <t>Code postal</t>
  </si>
  <si>
    <t>Téléphone</t>
  </si>
  <si>
    <t>ou à la / au militant-e</t>
  </si>
  <si>
    <r>
      <t xml:space="preserve">Avion, autobus interrégional, train </t>
    </r>
    <r>
      <rPr>
        <i/>
        <sz val="8"/>
        <rFont val="Arial"/>
        <family val="2"/>
      </rPr>
      <t>(joindre les pièces)</t>
    </r>
  </si>
  <si>
    <t>TOTAL des frais de transport :</t>
  </si>
  <si>
    <t>Sous-total des frais de transport :</t>
  </si>
  <si>
    <t>Sous-total des barèmes et des frais de transport :</t>
  </si>
  <si>
    <t>TOTAL du salaire et des avantages sociaux :</t>
  </si>
  <si>
    <t>Régional &lt; 600 cotisants :</t>
  </si>
  <si>
    <t>1 à 349 cotisants :</t>
  </si>
  <si>
    <t>600 à 699 km :</t>
  </si>
  <si>
    <t xml:space="preserve">Frais de garde  </t>
  </si>
  <si>
    <t>Nombre d'enfant-s</t>
  </si>
  <si>
    <t>(joindre le relevé)</t>
  </si>
  <si>
    <t>Barèmes</t>
  </si>
  <si>
    <t>Nombre de cotisants</t>
  </si>
  <si>
    <t>Montant en banque</t>
  </si>
  <si>
    <t>Frais de garde (mettre un x dans la période appropriée, ne pas oublier le nb d'enfants en case C25)</t>
  </si>
  <si>
    <t>Date-s</t>
  </si>
  <si>
    <t>Lieu</t>
  </si>
  <si>
    <t>de la période réclamée</t>
  </si>
  <si>
    <t>mettre un x dans la case</t>
  </si>
  <si>
    <t>Remplir les cases en vert pâle</t>
  </si>
  <si>
    <t>Nom du conseil</t>
  </si>
  <si>
    <t>Inscrivez toute particularité dans le courriel d'envoi de votre formulaire et des pièces justificatives</t>
  </si>
  <si>
    <t>Ne pas remplir la section 2) si km déjà réclamé en section 1)</t>
  </si>
  <si>
    <t>2)  Dédommagement pour le transport seulement (syndicats situés à plus de 400 km du lieu de l'instance)</t>
  </si>
  <si>
    <t>401 à 499 km :</t>
  </si>
  <si>
    <t>Transport (si plus de 400 km) :</t>
  </si>
  <si>
    <t>500 à 599 km :</t>
  </si>
  <si>
    <t>placements liés à ce fond, sont exclus du calcul) </t>
  </si>
  <si>
    <t>les montants réservés pour un fond de lutte et les</t>
  </si>
  <si>
    <t>fsss.militants@csn.qc.ca</t>
  </si>
  <si>
    <t>telle que modifiée au Congrès de juin 2024</t>
  </si>
  <si>
    <t>Nombre de délégués</t>
  </si>
  <si>
    <t>+ 8.85 $</t>
  </si>
  <si>
    <t>X 0,650 $ =</t>
  </si>
  <si>
    <t>*taux fixe de 225$ par jour, sauf pour les remplacements des secteurs RSG et RI-RTF qui sont au taux fixe de 200$ par jour et sauf pour les délégué-es ayant un horaire atypique (12h) qui sont au taux fixe de 337,50$ par jour (preuve d'horaire atypique à fournir)</t>
  </si>
  <si>
    <t>Numéro lot de facture :</t>
  </si>
  <si>
    <t>Numéro de facture :</t>
  </si>
  <si>
    <t>Montant du paiement :</t>
  </si>
  <si>
    <t>Numéro lot de paiement :</t>
  </si>
  <si>
    <t>Code de grand livre :</t>
  </si>
  <si>
    <t>AIDE-20250425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</si>
</sst>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$&quot;_);\(#,##0.00\ &quot;$&quot;\)"/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dd/mm/yyyy"/>
    <numFmt numFmtId="166" formatCode="_ * #,##0_)\ _$_ ;_ * \(#,##0\)\ _$_ ;_ * &quot;-&quot;??_)\ _$_ ;_ @_ "/>
  </numFmts>
  <fonts count="47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name val="Helv"/>
    </font>
    <font>
      <sz val="8"/>
      <name val="Helv"/>
    </font>
    <font>
      <b/>
      <sz val="8"/>
      <name val="Helv"/>
    </font>
    <font>
      <sz val="8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14"/>
      <color theme="6" tint="0.59999389629810485"/>
      <name val="Arial"/>
      <family val="2"/>
    </font>
    <font>
      <b/>
      <sz val="10"/>
      <color theme="6" tint="0.59999389629810485"/>
      <name val="Arial"/>
      <family val="2"/>
    </font>
    <font>
      <b/>
      <sz val="12"/>
      <color theme="6" tint="0.59999389629810485"/>
      <name val="Arial"/>
      <family val="2"/>
    </font>
    <font>
      <sz val="10"/>
      <color theme="6" tint="0.59999389629810485"/>
      <name val="Arial"/>
      <family val="2"/>
    </font>
    <font>
      <b/>
      <sz val="9"/>
      <color theme="6" tint="0.59999389629810485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b/>
      <i/>
      <sz val="12"/>
      <name val="Arial"/>
      <family val="2"/>
    </font>
    <font>
      <u/>
      <sz val="11"/>
      <color theme="10"/>
      <name val="Arial"/>
      <family val="2"/>
    </font>
    <font>
      <b/>
      <sz val="12"/>
      <color rgb="FFFF0000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15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6" fillId="0" borderId="0"/>
    <xf numFmtId="0" fontId="26" fillId="0" borderId="0"/>
    <xf numFmtId="0" fontId="24" fillId="0" borderId="0"/>
    <xf numFmtId="0" fontId="6" fillId="0" borderId="0"/>
    <xf numFmtId="0" fontId="25" fillId="0" borderId="0">
      <alignment vertical="top"/>
    </xf>
    <xf numFmtId="9" fontId="6" fillId="0" borderId="0" applyFont="0" applyFill="0" applyBorder="0" applyAlignment="0" applyProtection="0"/>
    <xf numFmtId="0" fontId="29" fillId="0" borderId="0"/>
    <xf numFmtId="0" fontId="30" fillId="0" borderId="0"/>
    <xf numFmtId="0" fontId="4" fillId="0" borderId="0"/>
    <xf numFmtId="0" fontId="3" fillId="0" borderId="0"/>
    <xf numFmtId="164" fontId="26" fillId="0" borderId="0" applyFont="0" applyFill="0" applyBorder="0" applyAlignment="0" applyProtection="0"/>
    <xf numFmtId="0" fontId="2" fillId="0" borderId="0"/>
    <xf numFmtId="0" fontId="33" fillId="0" borderId="0"/>
    <xf numFmtId="0" fontId="34" fillId="0" borderId="0"/>
    <xf numFmtId="164" fontId="34" fillId="0" borderId="0" applyFont="0" applyFill="0" applyBorder="0" applyAlignment="0" applyProtection="0"/>
    <xf numFmtId="0" fontId="1" fillId="0" borderId="0"/>
    <xf numFmtId="0" fontId="44" fillId="0" borderId="0" applyNumberFormat="0" applyFill="0" applyBorder="0" applyAlignment="0" applyProtection="0"/>
    <xf numFmtId="44" fontId="26" fillId="0" borderId="0" applyFont="0" applyFill="0" applyBorder="0" applyAlignment="0" applyProtection="0"/>
  </cellStyleXfs>
  <cellXfs count="224">
    <xf numFmtId="0" fontId="0" fillId="0" borderId="0" xfId="0"/>
    <xf numFmtId="0" fontId="16" fillId="0" borderId="3" xfId="5" applyFont="1" applyBorder="1"/>
    <xf numFmtId="164" fontId="6" fillId="6" borderId="0" xfId="21" applyFont="1" applyFill="1" applyBorder="1" applyAlignment="1" applyProtection="1">
      <alignment horizontal="center" shrinkToFit="1"/>
      <protection locked="0"/>
    </xf>
    <xf numFmtId="0" fontId="6" fillId="6" borderId="23" xfId="4" applyFill="1" applyBorder="1" applyAlignment="1" applyProtection="1">
      <alignment horizontal="center" vertical="center" textRotation="255"/>
      <protection locked="0"/>
    </xf>
    <xf numFmtId="0" fontId="6" fillId="6" borderId="19" xfId="4" applyFill="1" applyBorder="1" applyAlignment="1" applyProtection="1">
      <alignment horizontal="center" vertical="center" textRotation="255"/>
      <protection locked="0"/>
    </xf>
    <xf numFmtId="0" fontId="6" fillId="6" borderId="8" xfId="4" applyFill="1" applyBorder="1" applyAlignment="1" applyProtection="1">
      <alignment horizontal="center" vertical="center" textRotation="255"/>
      <protection locked="0"/>
    </xf>
    <xf numFmtId="0" fontId="6" fillId="6" borderId="25" xfId="4" applyFill="1" applyBorder="1" applyAlignment="1" applyProtection="1">
      <alignment horizontal="center" vertical="center"/>
      <protection locked="0"/>
    </xf>
    <xf numFmtId="0" fontId="6" fillId="6" borderId="36" xfId="4" applyFill="1" applyBorder="1" applyAlignment="1" applyProtection="1">
      <alignment horizontal="center" vertical="center"/>
      <protection locked="0"/>
    </xf>
    <xf numFmtId="0" fontId="6" fillId="6" borderId="10" xfId="4" applyFill="1" applyBorder="1" applyAlignment="1" applyProtection="1">
      <alignment horizontal="center" vertical="center"/>
      <protection locked="0"/>
    </xf>
    <xf numFmtId="0" fontId="6" fillId="6" borderId="36" xfId="1" applyNumberFormat="1" applyFont="1" applyFill="1" applyBorder="1" applyAlignment="1" applyProtection="1">
      <alignment horizontal="center" vertical="center"/>
      <protection locked="0"/>
    </xf>
    <xf numFmtId="0" fontId="6" fillId="6" borderId="10" xfId="1" applyNumberFormat="1" applyFont="1" applyFill="1" applyBorder="1" applyAlignment="1" applyProtection="1">
      <alignment horizontal="center" vertical="center"/>
      <protection locked="0"/>
    </xf>
    <xf numFmtId="0" fontId="13" fillId="6" borderId="22" xfId="4" applyFont="1" applyFill="1" applyBorder="1" applyAlignment="1" applyProtection="1">
      <alignment horizontal="center" vertical="center"/>
      <protection locked="0"/>
    </xf>
    <xf numFmtId="0" fontId="6" fillId="6" borderId="2" xfId="4" applyFill="1" applyBorder="1" applyAlignment="1" applyProtection="1">
      <alignment horizontal="center"/>
      <protection locked="0"/>
    </xf>
    <xf numFmtId="44" fontId="6" fillId="6" borderId="1" xfId="1" applyNumberFormat="1" applyFont="1" applyFill="1" applyBorder="1" applyAlignment="1" applyProtection="1">
      <alignment horizontal="right" vertical="center"/>
      <protection locked="0"/>
    </xf>
    <xf numFmtId="9" fontId="6" fillId="6" borderId="0" xfId="16" applyFont="1" applyFill="1" applyBorder="1" applyAlignment="1" applyProtection="1">
      <alignment horizontal="center" vertical="center"/>
      <protection locked="0"/>
    </xf>
    <xf numFmtId="49" fontId="8" fillId="6" borderId="2" xfId="4" applyNumberFormat="1" applyFont="1" applyFill="1" applyBorder="1" applyAlignment="1" applyProtection="1">
      <alignment horizontal="center" vertical="center"/>
      <protection locked="0"/>
    </xf>
    <xf numFmtId="164" fontId="6" fillId="6" borderId="0" xfId="1" applyFont="1" applyFill="1" applyBorder="1" applyAlignment="1" applyProtection="1">
      <alignment horizontal="right"/>
      <protection locked="0"/>
    </xf>
    <xf numFmtId="44" fontId="6" fillId="6" borderId="1" xfId="1" applyNumberFormat="1" applyFont="1" applyFill="1" applyBorder="1" applyProtection="1">
      <protection locked="0"/>
    </xf>
    <xf numFmtId="0" fontId="6" fillId="6" borderId="1" xfId="4" applyFill="1" applyBorder="1" applyAlignment="1" applyProtection="1">
      <alignment horizontal="center"/>
      <protection locked="0"/>
    </xf>
    <xf numFmtId="0" fontId="6" fillId="0" borderId="0" xfId="4"/>
    <xf numFmtId="0" fontId="7" fillId="0" borderId="0" xfId="4" applyFont="1"/>
    <xf numFmtId="0" fontId="31" fillId="0" borderId="0" xfId="4" applyFont="1"/>
    <xf numFmtId="0" fontId="36" fillId="7" borderId="0" xfId="4" applyFont="1" applyFill="1" applyAlignment="1">
      <alignment vertical="center"/>
    </xf>
    <xf numFmtId="0" fontId="37" fillId="7" borderId="0" xfId="4" applyFont="1" applyFill="1"/>
    <xf numFmtId="0" fontId="11" fillId="0" borderId="0" xfId="4" applyFont="1" applyAlignment="1">
      <alignment horizontal="right" shrinkToFit="1"/>
    </xf>
    <xf numFmtId="49" fontId="13" fillId="0" borderId="0" xfId="4" applyNumberFormat="1" applyFont="1" applyAlignment="1">
      <alignment horizontal="centerContinuous"/>
    </xf>
    <xf numFmtId="0" fontId="8" fillId="0" borderId="0" xfId="4" applyFont="1"/>
    <xf numFmtId="0" fontId="11" fillId="0" borderId="0" xfId="4" applyFont="1" applyAlignment="1">
      <alignment horizontal="right"/>
    </xf>
    <xf numFmtId="49" fontId="13" fillId="0" borderId="0" xfId="4" applyNumberFormat="1" applyFont="1" applyAlignment="1">
      <alignment horizontal="centerContinuous" vertical="center"/>
    </xf>
    <xf numFmtId="49" fontId="11" fillId="0" borderId="0" xfId="4" applyNumberFormat="1" applyFont="1" applyAlignment="1">
      <alignment horizontal="right"/>
    </xf>
    <xf numFmtId="49" fontId="8" fillId="0" borderId="2" xfId="4" applyNumberFormat="1" applyFont="1" applyBorder="1" applyAlignment="1">
      <alignment horizontal="center" vertical="center"/>
    </xf>
    <xf numFmtId="49" fontId="8" fillId="0" borderId="0" xfId="4" applyNumberFormat="1" applyFont="1"/>
    <xf numFmtId="49" fontId="6" fillId="0" borderId="0" xfId="4" applyNumberFormat="1"/>
    <xf numFmtId="0" fontId="11" fillId="0" borderId="0" xfId="4" applyFont="1"/>
    <xf numFmtId="0" fontId="18" fillId="0" borderId="0" xfId="4" applyFont="1"/>
    <xf numFmtId="0" fontId="12" fillId="0" borderId="0" xfId="4" applyFont="1" applyAlignment="1">
      <alignment horizontal="right"/>
    </xf>
    <xf numFmtId="8" fontId="18" fillId="0" borderId="0" xfId="4" quotePrefix="1" applyNumberFormat="1" applyFont="1"/>
    <xf numFmtId="0" fontId="14" fillId="0" borderId="0" xfId="4" applyFont="1"/>
    <xf numFmtId="0" fontId="10" fillId="0" borderId="0" xfId="4" applyFont="1"/>
    <xf numFmtId="49" fontId="12" fillId="0" borderId="0" xfId="4" applyNumberFormat="1" applyFont="1" applyAlignment="1">
      <alignment horizontal="right"/>
    </xf>
    <xf numFmtId="0" fontId="10" fillId="2" borderId="14" xfId="4" applyFont="1" applyFill="1" applyBorder="1"/>
    <xf numFmtId="0" fontId="6" fillId="2" borderId="15" xfId="4" applyFill="1" applyBorder="1"/>
    <xf numFmtId="0" fontId="7" fillId="2" borderId="15" xfId="4" applyFont="1" applyFill="1" applyBorder="1"/>
    <xf numFmtId="0" fontId="6" fillId="2" borderId="16" xfId="4" applyFill="1" applyBorder="1"/>
    <xf numFmtId="0" fontId="6" fillId="0" borderId="17" xfId="4" applyBorder="1"/>
    <xf numFmtId="0" fontId="6" fillId="0" borderId="18" xfId="4" applyBorder="1"/>
    <xf numFmtId="0" fontId="38" fillId="7" borderId="0" xfId="4" applyFont="1" applyFill="1" applyAlignment="1">
      <alignment vertical="center"/>
    </xf>
    <xf numFmtId="0" fontId="39" fillId="7" borderId="0" xfId="4" applyFont="1" applyFill="1" applyAlignment="1">
      <alignment vertical="center"/>
    </xf>
    <xf numFmtId="0" fontId="40" fillId="7" borderId="37" xfId="4" applyFont="1" applyFill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19" xfId="4" applyFont="1" applyBorder="1" applyAlignment="1">
      <alignment horizontal="center" vertical="center"/>
    </xf>
    <xf numFmtId="0" fontId="6" fillId="0" borderId="2" xfId="4" applyBorder="1"/>
    <xf numFmtId="0" fontId="6" fillId="0" borderId="2" xfId="4" applyBorder="1" applyAlignment="1">
      <alignment horizontal="center"/>
    </xf>
    <xf numFmtId="0" fontId="6" fillId="0" borderId="0" xfId="4" applyAlignment="1">
      <alignment horizontal="center"/>
    </xf>
    <xf numFmtId="0" fontId="40" fillId="7" borderId="22" xfId="4" applyFont="1" applyFill="1" applyBorder="1" applyAlignment="1">
      <alignment horizontal="center" vertical="center"/>
    </xf>
    <xf numFmtId="165" fontId="12" fillId="3" borderId="21" xfId="4" applyNumberFormat="1" applyFont="1" applyFill="1" applyBorder="1" applyAlignment="1">
      <alignment horizontal="center" vertical="center"/>
    </xf>
    <xf numFmtId="0" fontId="6" fillId="4" borderId="2" xfId="4" applyFill="1" applyBorder="1" applyAlignment="1">
      <alignment horizontal="center"/>
    </xf>
    <xf numFmtId="164" fontId="6" fillId="4" borderId="2" xfId="1" applyFont="1" applyFill="1" applyBorder="1" applyProtection="1"/>
    <xf numFmtId="0" fontId="8" fillId="0" borderId="23" xfId="4" applyFont="1" applyBorder="1" applyAlignment="1">
      <alignment horizontal="right" vertical="center" indent="1"/>
    </xf>
    <xf numFmtId="164" fontId="6" fillId="4" borderId="24" xfId="1" applyFont="1" applyFill="1" applyBorder="1" applyAlignment="1" applyProtection="1">
      <alignment horizontal="center" vertical="center"/>
    </xf>
    <xf numFmtId="164" fontId="6" fillId="0" borderId="0" xfId="21" applyFont="1" applyProtection="1"/>
    <xf numFmtId="0" fontId="8" fillId="0" borderId="25" xfId="4" applyFont="1" applyBorder="1" applyAlignment="1">
      <alignment horizontal="right" vertical="center" indent="1"/>
    </xf>
    <xf numFmtId="164" fontId="6" fillId="0" borderId="0" xfId="21" applyFont="1" applyBorder="1" applyProtection="1"/>
    <xf numFmtId="0" fontId="8" fillId="0" borderId="24" xfId="4" applyFont="1" applyBorder="1" applyAlignment="1">
      <alignment horizontal="right" vertical="center" indent="1"/>
    </xf>
    <xf numFmtId="164" fontId="6" fillId="4" borderId="24" xfId="1" applyFont="1" applyFill="1" applyBorder="1" applyAlignment="1" applyProtection="1">
      <alignment horizontal="left" vertical="center"/>
    </xf>
    <xf numFmtId="0" fontId="28" fillId="0" borderId="24" xfId="4" applyFont="1" applyBorder="1" applyAlignment="1">
      <alignment horizontal="right" vertical="center"/>
    </xf>
    <xf numFmtId="164" fontId="6" fillId="4" borderId="9" xfId="1" applyFont="1" applyFill="1" applyBorder="1" applyAlignment="1" applyProtection="1">
      <alignment vertical="center"/>
    </xf>
    <xf numFmtId="164" fontId="6" fillId="4" borderId="21" xfId="1" applyFont="1" applyFill="1" applyBorder="1" applyAlignment="1" applyProtection="1">
      <alignment vertical="center"/>
    </xf>
    <xf numFmtId="164" fontId="6" fillId="4" borderId="39" xfId="1" applyFont="1" applyFill="1" applyBorder="1" applyAlignment="1" applyProtection="1">
      <alignment vertical="center"/>
    </xf>
    <xf numFmtId="164" fontId="6" fillId="4" borderId="33" xfId="1" applyFont="1" applyFill="1" applyBorder="1" applyAlignment="1" applyProtection="1">
      <alignment vertical="center"/>
    </xf>
    <xf numFmtId="164" fontId="6" fillId="4" borderId="26" xfId="1" applyFont="1" applyFill="1" applyBorder="1" applyAlignment="1" applyProtection="1">
      <alignment horizontal="center" vertical="center"/>
    </xf>
    <xf numFmtId="0" fontId="8" fillId="0" borderId="41" xfId="4" applyFont="1" applyBorder="1"/>
    <xf numFmtId="164" fontId="8" fillId="4" borderId="40" xfId="1" applyFont="1" applyFill="1" applyBorder="1" applyProtection="1"/>
    <xf numFmtId="164" fontId="8" fillId="4" borderId="2" xfId="1" applyFont="1" applyFill="1" applyBorder="1" applyProtection="1"/>
    <xf numFmtId="0" fontId="8" fillId="4" borderId="2" xfId="4" applyFont="1" applyFill="1" applyBorder="1"/>
    <xf numFmtId="0" fontId="28" fillId="0" borderId="22" xfId="4" applyFont="1" applyBorder="1" applyAlignment="1">
      <alignment horizontal="right" vertical="center" wrapText="1" indent="1"/>
    </xf>
    <xf numFmtId="0" fontId="8" fillId="0" borderId="0" xfId="4" applyFont="1" applyAlignment="1">
      <alignment horizontal="right" vertical="center" indent="1"/>
    </xf>
    <xf numFmtId="44" fontId="8" fillId="4" borderId="27" xfId="1" applyNumberFormat="1" applyFont="1" applyFill="1" applyBorder="1" applyAlignment="1" applyProtection="1">
      <alignment horizontal="right" vertical="center"/>
    </xf>
    <xf numFmtId="164" fontId="6" fillId="0" borderId="0" xfId="4" applyNumberFormat="1"/>
    <xf numFmtId="49" fontId="8" fillId="0" borderId="0" xfId="4" applyNumberFormat="1" applyFont="1" applyAlignment="1">
      <alignment horizontal="left" vertical="center"/>
    </xf>
    <xf numFmtId="0" fontId="6" fillId="0" borderId="0" xfId="4" applyAlignment="1">
      <alignment horizontal="center" vertical="center"/>
    </xf>
    <xf numFmtId="0" fontId="6" fillId="0" borderId="0" xfId="4" applyAlignment="1">
      <alignment horizontal="right" vertical="center"/>
    </xf>
    <xf numFmtId="164" fontId="6" fillId="4" borderId="1" xfId="1" applyFont="1" applyFill="1" applyBorder="1" applyAlignment="1" applyProtection="1">
      <alignment horizontal="right" vertical="center"/>
    </xf>
    <xf numFmtId="0" fontId="6" fillId="0" borderId="0" xfId="4" applyAlignment="1">
      <alignment shrinkToFit="1"/>
    </xf>
    <xf numFmtId="0" fontId="6" fillId="0" borderId="0" xfId="4" applyAlignment="1">
      <alignment vertical="center"/>
    </xf>
    <xf numFmtId="0" fontId="32" fillId="0" borderId="0" xfId="4" applyFont="1"/>
    <xf numFmtId="0" fontId="6" fillId="0" borderId="0" xfId="4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9" fillId="0" borderId="0" xfId="4" applyFont="1" applyAlignment="1">
      <alignment vertical="center"/>
    </xf>
    <xf numFmtId="0" fontId="6" fillId="0" borderId="17" xfId="4" applyBorder="1" applyAlignment="1">
      <alignment horizontal="right" indent="1"/>
    </xf>
    <xf numFmtId="9" fontId="6" fillId="0" borderId="18" xfId="4" applyNumberFormat="1" applyBorder="1" applyAlignment="1">
      <alignment horizontal="center"/>
    </xf>
    <xf numFmtId="9" fontId="6" fillId="0" borderId="0" xfId="4" applyNumberFormat="1" applyAlignment="1">
      <alignment horizontal="center"/>
    </xf>
    <xf numFmtId="0" fontId="8" fillId="0" borderId="0" xfId="4" applyFont="1" applyAlignment="1">
      <alignment vertical="center"/>
    </xf>
    <xf numFmtId="44" fontId="8" fillId="4" borderId="1" xfId="3" applyFont="1" applyFill="1" applyBorder="1" applyAlignment="1" applyProtection="1">
      <alignment horizontal="right" vertical="center"/>
    </xf>
    <xf numFmtId="0" fontId="8" fillId="0" borderId="0" xfId="4" applyFont="1" applyAlignment="1">
      <alignment horizontal="right" vertical="center"/>
    </xf>
    <xf numFmtId="44" fontId="8" fillId="4" borderId="32" xfId="3" applyFont="1" applyFill="1" applyBorder="1" applyAlignment="1" applyProtection="1">
      <alignment horizontal="right" vertical="center"/>
    </xf>
    <xf numFmtId="0" fontId="13" fillId="0" borderId="18" xfId="4" applyFont="1" applyBorder="1" applyAlignment="1">
      <alignment horizontal="left" vertical="center"/>
    </xf>
    <xf numFmtId="0" fontId="6" fillId="0" borderId="30" xfId="4" applyBorder="1"/>
    <xf numFmtId="0" fontId="8" fillId="0" borderId="33" xfId="4" applyFont="1" applyBorder="1" applyAlignment="1">
      <alignment horizontal="center" wrapText="1"/>
    </xf>
    <xf numFmtId="0" fontId="6" fillId="0" borderId="33" xfId="4" applyBorder="1"/>
    <xf numFmtId="0" fontId="6" fillId="0" borderId="33" xfId="4" applyBorder="1" applyAlignment="1">
      <alignment horizontal="right"/>
    </xf>
    <xf numFmtId="0" fontId="8" fillId="0" borderId="33" xfId="4" applyFont="1" applyBorder="1"/>
    <xf numFmtId="0" fontId="8" fillId="0" borderId="33" xfId="4" applyFont="1" applyBorder="1" applyAlignment="1">
      <alignment horizontal="right"/>
    </xf>
    <xf numFmtId="0" fontId="6" fillId="0" borderId="31" xfId="4" applyBorder="1" applyAlignment="1">
      <alignment horizontal="center"/>
    </xf>
    <xf numFmtId="164" fontId="6" fillId="4" borderId="0" xfId="1" applyFont="1" applyFill="1" applyBorder="1" applyAlignment="1" applyProtection="1">
      <alignment horizontal="right"/>
    </xf>
    <xf numFmtId="0" fontId="8" fillId="0" borderId="28" xfId="4" applyFont="1" applyBorder="1" applyAlignment="1">
      <alignment horizontal="left" indent="1"/>
    </xf>
    <xf numFmtId="0" fontId="6" fillId="0" borderId="29" xfId="4" applyBorder="1"/>
    <xf numFmtId="164" fontId="6" fillId="0" borderId="0" xfId="1" applyFont="1" applyFill="1" applyBorder="1" applyAlignment="1" applyProtection="1">
      <alignment horizontal="right" vertical="center"/>
    </xf>
    <xf numFmtId="164" fontId="6" fillId="0" borderId="0" xfId="1" applyFont="1" applyFill="1" applyBorder="1" applyAlignment="1" applyProtection="1">
      <alignment horizontal="right"/>
    </xf>
    <xf numFmtId="44" fontId="8" fillId="4" borderId="1" xfId="3" applyFont="1" applyFill="1" applyBorder="1" applyAlignment="1" applyProtection="1">
      <alignment horizontal="right"/>
    </xf>
    <xf numFmtId="0" fontId="6" fillId="0" borderId="31" xfId="4" applyBorder="1"/>
    <xf numFmtId="7" fontId="8" fillId="0" borderId="0" xfId="3" applyNumberFormat="1" applyFont="1" applyFill="1" applyBorder="1" applyAlignment="1" applyProtection="1">
      <alignment horizontal="center"/>
    </xf>
    <xf numFmtId="7" fontId="8" fillId="0" borderId="0" xfId="3" applyNumberFormat="1" applyFont="1" applyFill="1" applyBorder="1" applyAlignment="1" applyProtection="1"/>
    <xf numFmtId="44" fontId="8" fillId="4" borderId="32" xfId="3" applyFont="1" applyFill="1" applyBorder="1" applyAlignment="1" applyProtection="1">
      <alignment horizontal="right"/>
    </xf>
    <xf numFmtId="0" fontId="13" fillId="0" borderId="18" xfId="4" applyFont="1" applyBorder="1" applyAlignment="1">
      <alignment horizontal="center" vertical="center"/>
    </xf>
    <xf numFmtId="0" fontId="8" fillId="0" borderId="0" xfId="4" applyFont="1" applyAlignment="1">
      <alignment horizontal="right"/>
    </xf>
    <xf numFmtId="49" fontId="10" fillId="2" borderId="14" xfId="4" applyNumberFormat="1" applyFont="1" applyFill="1" applyBorder="1"/>
    <xf numFmtId="0" fontId="11" fillId="0" borderId="0" xfId="4" applyFont="1" applyAlignment="1">
      <alignment horizontal="center"/>
    </xf>
    <xf numFmtId="0" fontId="6" fillId="0" borderId="0" xfId="4" applyAlignment="1">
      <alignment horizontal="right" indent="1"/>
    </xf>
    <xf numFmtId="164" fontId="6" fillId="4" borderId="1" xfId="1" applyFont="1" applyFill="1" applyBorder="1" applyAlignment="1" applyProtection="1">
      <alignment horizontal="right"/>
    </xf>
    <xf numFmtId="0" fontId="21" fillId="0" borderId="0" xfId="4" applyFont="1" applyAlignment="1">
      <alignment vertical="center" wrapText="1"/>
    </xf>
    <xf numFmtId="0" fontId="10" fillId="0" borderId="0" xfId="4" applyFont="1" applyAlignment="1">
      <alignment vertical="center" wrapText="1"/>
    </xf>
    <xf numFmtId="0" fontId="8" fillId="0" borderId="0" xfId="4" applyFont="1" applyAlignment="1">
      <alignment horizontal="right" indent="1"/>
    </xf>
    <xf numFmtId="0" fontId="10" fillId="0" borderId="0" xfId="4" applyFont="1" applyAlignment="1">
      <alignment horizontal="center" vertical="center" wrapText="1"/>
    </xf>
    <xf numFmtId="0" fontId="20" fillId="0" borderId="0" xfId="4" applyFont="1"/>
    <xf numFmtId="0" fontId="22" fillId="0" borderId="0" xfId="4" applyFont="1"/>
    <xf numFmtId="0" fontId="10" fillId="0" borderId="0" xfId="4" applyFont="1" applyAlignment="1">
      <alignment horizontal="left" vertical="center"/>
    </xf>
    <xf numFmtId="0" fontId="8" fillId="0" borderId="0" xfId="4" applyFont="1" applyAlignment="1">
      <alignment horizontal="left"/>
    </xf>
    <xf numFmtId="0" fontId="6" fillId="6" borderId="1" xfId="4" applyFill="1" applyBorder="1" applyProtection="1">
      <protection locked="0"/>
    </xf>
    <xf numFmtId="165" fontId="12" fillId="6" borderId="20" xfId="4" applyNumberFormat="1" applyFont="1" applyFill="1" applyBorder="1" applyAlignment="1" applyProtection="1">
      <alignment horizontal="center" vertical="center"/>
      <protection locked="0"/>
    </xf>
    <xf numFmtId="0" fontId="6" fillId="4" borderId="28" xfId="4" applyFill="1" applyBorder="1"/>
    <xf numFmtId="0" fontId="6" fillId="4" borderId="29" xfId="4" applyFill="1" applyBorder="1"/>
    <xf numFmtId="0" fontId="6" fillId="4" borderId="17" xfId="4" applyFill="1" applyBorder="1"/>
    <xf numFmtId="0" fontId="6" fillId="4" borderId="18" xfId="4" applyFill="1" applyBorder="1"/>
    <xf numFmtId="0" fontId="6" fillId="4" borderId="30" xfId="4" applyFill="1" applyBorder="1"/>
    <xf numFmtId="0" fontId="6" fillId="4" borderId="33" xfId="4" applyFill="1" applyBorder="1"/>
    <xf numFmtId="0" fontId="7" fillId="4" borderId="33" xfId="4" applyFont="1" applyFill="1" applyBorder="1"/>
    <xf numFmtId="0" fontId="6" fillId="4" borderId="31" xfId="4" applyFill="1" applyBorder="1"/>
    <xf numFmtId="0" fontId="6" fillId="6" borderId="14" xfId="4" applyFill="1" applyBorder="1"/>
    <xf numFmtId="0" fontId="6" fillId="6" borderId="15" xfId="4" applyFill="1" applyBorder="1" applyAlignment="1">
      <alignment vertical="center"/>
    </xf>
    <xf numFmtId="0" fontId="13" fillId="6" borderId="14" xfId="4" applyFont="1" applyFill="1" applyBorder="1" applyAlignment="1">
      <alignment horizontal="right" vertical="center"/>
    </xf>
    <xf numFmtId="0" fontId="6" fillId="6" borderId="15" xfId="4" applyFill="1" applyBorder="1"/>
    <xf numFmtId="0" fontId="13" fillId="6" borderId="15" xfId="4" applyFont="1" applyFill="1" applyBorder="1" applyAlignment="1">
      <alignment horizontal="right" vertical="center"/>
    </xf>
    <xf numFmtId="0" fontId="8" fillId="6" borderId="16" xfId="4" applyFont="1" applyFill="1" applyBorder="1" applyAlignment="1">
      <alignment horizontal="right"/>
    </xf>
    <xf numFmtId="39" fontId="41" fillId="0" borderId="0" xfId="21" applyNumberFormat="1" applyFont="1" applyBorder="1" applyProtection="1"/>
    <xf numFmtId="0" fontId="27" fillId="0" borderId="0" xfId="4" applyFont="1"/>
    <xf numFmtId="49" fontId="8" fillId="0" borderId="0" xfId="4" applyNumberFormat="1" applyFont="1" applyAlignment="1">
      <alignment horizontal="right" vertical="center"/>
    </xf>
    <xf numFmtId="49" fontId="6" fillId="0" borderId="0" xfId="4" applyNumberFormat="1" applyAlignment="1">
      <alignment horizontal="center" vertical="center"/>
    </xf>
    <xf numFmtId="0" fontId="6" fillId="6" borderId="0" xfId="4" applyFill="1" applyAlignment="1" applyProtection="1">
      <alignment horizontal="center" vertical="center"/>
      <protection locked="0"/>
    </xf>
    <xf numFmtId="164" fontId="6" fillId="4" borderId="0" xfId="1" applyFont="1" applyFill="1" applyBorder="1" applyAlignment="1" applyProtection="1">
      <alignment horizontal="right" vertical="center"/>
    </xf>
    <xf numFmtId="0" fontId="6" fillId="6" borderId="0" xfId="4" applyFill="1" applyAlignment="1" applyProtection="1">
      <alignment horizontal="center"/>
      <protection locked="0"/>
    </xf>
    <xf numFmtId="0" fontId="43" fillId="0" borderId="0" xfId="4" applyFont="1"/>
    <xf numFmtId="0" fontId="41" fillId="0" borderId="0" xfId="4" applyFont="1" applyAlignment="1">
      <alignment horizontal="center"/>
    </xf>
    <xf numFmtId="0" fontId="41" fillId="0" borderId="0" xfId="4" applyFont="1"/>
    <xf numFmtId="0" fontId="6" fillId="0" borderId="0" xfId="4" quotePrefix="1" applyAlignment="1">
      <alignment horizontal="center"/>
    </xf>
    <xf numFmtId="164" fontId="16" fillId="0" borderId="7" xfId="1" applyFont="1" applyFill="1" applyBorder="1" applyAlignment="1" applyProtection="1">
      <alignment horizontal="center" vertical="center"/>
    </xf>
    <xf numFmtId="164" fontId="16" fillId="0" borderId="8" xfId="1" applyFont="1" applyFill="1" applyBorder="1" applyAlignment="1" applyProtection="1">
      <alignment horizontal="center" vertical="center"/>
    </xf>
    <xf numFmtId="164" fontId="16" fillId="0" borderId="2" xfId="1" applyFont="1" applyFill="1" applyBorder="1" applyAlignment="1" applyProtection="1">
      <alignment horizontal="center" vertical="center"/>
    </xf>
    <xf numFmtId="164" fontId="16" fillId="0" borderId="10" xfId="1" applyFont="1" applyFill="1" applyBorder="1" applyAlignment="1" applyProtection="1">
      <alignment horizontal="center" vertical="center"/>
    </xf>
    <xf numFmtId="164" fontId="16" fillId="0" borderId="12" xfId="1" applyFont="1" applyFill="1" applyBorder="1" applyAlignment="1" applyProtection="1">
      <alignment horizontal="center" vertical="center"/>
    </xf>
    <xf numFmtId="164" fontId="16" fillId="0" borderId="13" xfId="1" applyFont="1" applyFill="1" applyBorder="1" applyAlignment="1" applyProtection="1">
      <alignment horizontal="center" vertical="center"/>
    </xf>
    <xf numFmtId="0" fontId="16" fillId="0" borderId="6" xfId="5" applyFont="1" applyBorder="1" applyAlignment="1">
      <alignment vertical="center"/>
    </xf>
    <xf numFmtId="0" fontId="16" fillId="0" borderId="9" xfId="5" applyFont="1" applyBorder="1" applyAlignment="1">
      <alignment vertical="center"/>
    </xf>
    <xf numFmtId="0" fontId="16" fillId="0" borderId="11" xfId="5" applyFont="1" applyBorder="1" applyAlignment="1">
      <alignment vertical="center"/>
    </xf>
    <xf numFmtId="0" fontId="17" fillId="0" borderId="4" xfId="5" applyFont="1" applyBorder="1" applyAlignment="1">
      <alignment horizontal="center" vertical="center"/>
    </xf>
    <xf numFmtId="0" fontId="17" fillId="0" borderId="5" xfId="5" applyFont="1" applyBorder="1" applyAlignment="1">
      <alignment horizontal="center" vertical="center"/>
    </xf>
    <xf numFmtId="0" fontId="6" fillId="0" borderId="28" xfId="4" applyBorder="1"/>
    <xf numFmtId="0" fontId="18" fillId="0" borderId="30" xfId="4" applyFont="1" applyBorder="1" applyAlignment="1">
      <alignment horizontal="right" vertical="center" wrapText="1" indent="1"/>
    </xf>
    <xf numFmtId="9" fontId="6" fillId="0" borderId="31" xfId="4" applyNumberFormat="1" applyBorder="1" applyAlignment="1">
      <alignment horizontal="center"/>
    </xf>
    <xf numFmtId="0" fontId="32" fillId="0" borderId="0" xfId="4" applyFont="1" applyAlignment="1">
      <alignment vertical="center" wrapText="1"/>
    </xf>
    <xf numFmtId="0" fontId="32" fillId="0" borderId="0" xfId="4" applyFont="1" applyAlignment="1">
      <alignment vertical="top" wrapText="1"/>
    </xf>
    <xf numFmtId="0" fontId="6" fillId="8" borderId="15" xfId="4" applyFill="1" applyBorder="1"/>
    <xf numFmtId="44" fontId="8" fillId="0" borderId="33" xfId="4" applyNumberFormat="1" applyFont="1" applyBorder="1" applyAlignment="1">
      <alignment horizontal="right"/>
    </xf>
    <xf numFmtId="166" fontId="6" fillId="6" borderId="0" xfId="21" applyNumberFormat="1" applyFont="1" applyFill="1" applyBorder="1" applyAlignment="1" applyProtection="1">
      <alignment horizontal="center" shrinkToFit="1"/>
      <protection locked="0"/>
    </xf>
    <xf numFmtId="0" fontId="45" fillId="4" borderId="0" xfId="4" applyFont="1" applyFill="1"/>
    <xf numFmtId="0" fontId="45" fillId="4" borderId="35" xfId="4" applyFont="1" applyFill="1" applyBorder="1"/>
    <xf numFmtId="0" fontId="46" fillId="4" borderId="0" xfId="4" applyFont="1" applyFill="1" applyAlignment="1">
      <alignment vertical="center"/>
    </xf>
    <xf numFmtId="0" fontId="46" fillId="4" borderId="34" xfId="4" applyFont="1" applyFill="1" applyBorder="1" applyAlignment="1">
      <alignment vertical="center"/>
    </xf>
    <xf numFmtId="0" fontId="46" fillId="4" borderId="0" xfId="4" applyFont="1" applyFill="1"/>
    <xf numFmtId="0" fontId="6" fillId="6" borderId="1" xfId="4" applyFill="1" applyBorder="1" applyAlignment="1" applyProtection="1">
      <alignment horizontal="left" shrinkToFit="1"/>
      <protection locked="0"/>
    </xf>
    <xf numFmtId="3" fontId="6" fillId="6" borderId="1" xfId="4" applyNumberFormat="1" applyFill="1" applyBorder="1" applyAlignment="1" applyProtection="1">
      <alignment horizontal="left" shrinkToFit="1"/>
      <protection locked="0"/>
    </xf>
    <xf numFmtId="0" fontId="6" fillId="0" borderId="30" xfId="4" applyBorder="1" applyAlignment="1">
      <alignment horizontal="center" vertical="center" wrapText="1"/>
    </xf>
    <xf numFmtId="0" fontId="6" fillId="0" borderId="33" xfId="4" applyBorder="1" applyAlignment="1">
      <alignment horizontal="center" vertical="center" wrapText="1"/>
    </xf>
    <xf numFmtId="0" fontId="6" fillId="0" borderId="31" xfId="4" applyBorder="1" applyAlignment="1">
      <alignment horizontal="center" vertical="center" wrapText="1"/>
    </xf>
    <xf numFmtId="0" fontId="21" fillId="0" borderId="0" xfId="4" applyFont="1" applyAlignment="1">
      <alignment horizontal="center"/>
    </xf>
    <xf numFmtId="0" fontId="8" fillId="0" borderId="37" xfId="4" applyFont="1" applyBorder="1" applyAlignment="1">
      <alignment horizontal="center" vertical="center"/>
    </xf>
    <xf numFmtId="0" fontId="8" fillId="0" borderId="22" xfId="4" applyFont="1" applyBorder="1" applyAlignment="1">
      <alignment horizontal="center" vertical="center"/>
    </xf>
    <xf numFmtId="0" fontId="6" fillId="0" borderId="17" xfId="4" applyBorder="1" applyAlignment="1">
      <alignment horizontal="center" vertical="center" wrapText="1"/>
    </xf>
    <xf numFmtId="0" fontId="6" fillId="0" borderId="0" xfId="4" applyAlignment="1">
      <alignment horizontal="center" vertical="center" wrapText="1"/>
    </xf>
    <xf numFmtId="0" fontId="6" fillId="0" borderId="18" xfId="4" applyBorder="1" applyAlignment="1">
      <alignment horizontal="center" vertical="center" wrapText="1"/>
    </xf>
    <xf numFmtId="0" fontId="8" fillId="0" borderId="28" xfId="4" applyFont="1" applyBorder="1" applyAlignment="1">
      <alignment horizontal="center" vertical="center" wrapText="1"/>
    </xf>
    <xf numFmtId="0" fontId="8" fillId="0" borderId="34" xfId="4" applyFont="1" applyBorder="1" applyAlignment="1">
      <alignment horizontal="center" vertical="center" wrapText="1"/>
    </xf>
    <xf numFmtId="0" fontId="8" fillId="0" borderId="29" xfId="4" applyFont="1" applyBorder="1" applyAlignment="1">
      <alignment horizontal="center" vertical="center" wrapText="1"/>
    </xf>
    <xf numFmtId="0" fontId="8" fillId="0" borderId="17" xfId="4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49" fontId="8" fillId="6" borderId="1" xfId="4" applyNumberFormat="1" applyFont="1" applyFill="1" applyBorder="1" applyAlignment="1" applyProtection="1">
      <alignment horizontal="center" shrinkToFit="1"/>
      <protection locked="0"/>
    </xf>
    <xf numFmtId="49" fontId="8" fillId="6" borderId="35" xfId="4" applyNumberFormat="1" applyFont="1" applyFill="1" applyBorder="1" applyAlignment="1" applyProtection="1">
      <alignment horizontal="center" shrinkToFit="1"/>
      <protection locked="0"/>
    </xf>
    <xf numFmtId="49" fontId="6" fillId="6" borderId="1" xfId="4" applyNumberFormat="1" applyFill="1" applyBorder="1" applyAlignment="1" applyProtection="1">
      <alignment horizontal="left" shrinkToFit="1"/>
      <protection locked="0"/>
    </xf>
    <xf numFmtId="0" fontId="6" fillId="6" borderId="1" xfId="4" applyFill="1" applyBorder="1" applyAlignment="1" applyProtection="1">
      <alignment horizontal="left"/>
      <protection locked="0"/>
    </xf>
    <xf numFmtId="0" fontId="18" fillId="0" borderId="0" xfId="4" applyFont="1" applyAlignment="1">
      <alignment horizontal="center"/>
    </xf>
    <xf numFmtId="0" fontId="44" fillId="0" borderId="17" xfId="27" applyBorder="1" applyAlignment="1" applyProtection="1">
      <alignment horizontal="center"/>
    </xf>
    <xf numFmtId="0" fontId="6" fillId="0" borderId="0" xfId="4" applyAlignment="1">
      <alignment horizontal="center"/>
    </xf>
    <xf numFmtId="0" fontId="6" fillId="0" borderId="18" xfId="4" applyBorder="1" applyAlignment="1">
      <alignment horizontal="center"/>
    </xf>
    <xf numFmtId="0" fontId="45" fillId="4" borderId="35" xfId="4" applyFont="1" applyFill="1" applyBorder="1" applyAlignment="1">
      <alignment horizontal="center"/>
    </xf>
    <xf numFmtId="0" fontId="46" fillId="4" borderId="35" xfId="4" applyFont="1" applyFill="1" applyBorder="1" applyAlignment="1">
      <alignment horizontal="left"/>
    </xf>
    <xf numFmtId="0" fontId="11" fillId="5" borderId="14" xfId="4" applyFont="1" applyFill="1" applyBorder="1" applyAlignment="1">
      <alignment horizontal="center"/>
    </xf>
    <xf numFmtId="0" fontId="11" fillId="5" borderId="15" xfId="4" applyFont="1" applyFill="1" applyBorder="1" applyAlignment="1">
      <alignment horizontal="center"/>
    </xf>
    <xf numFmtId="0" fontId="11" fillId="5" borderId="16" xfId="4" applyFont="1" applyFill="1" applyBorder="1" applyAlignment="1">
      <alignment horizontal="center"/>
    </xf>
    <xf numFmtId="0" fontId="10" fillId="0" borderId="37" xfId="4" applyFont="1" applyBorder="1" applyAlignment="1">
      <alignment horizontal="center" vertical="center" wrapText="1"/>
    </xf>
    <xf numFmtId="0" fontId="10" fillId="0" borderId="38" xfId="4" applyFont="1" applyBorder="1" applyAlignment="1">
      <alignment horizontal="center" vertical="center" wrapText="1"/>
    </xf>
    <xf numFmtId="0" fontId="10" fillId="0" borderId="22" xfId="4" applyFont="1" applyBorder="1" applyAlignment="1">
      <alignment horizontal="center" vertical="center" wrapText="1"/>
    </xf>
    <xf numFmtId="44" fontId="46" fillId="4" borderId="35" xfId="28" applyFont="1" applyFill="1" applyBorder="1" applyAlignment="1"/>
    <xf numFmtId="7" fontId="45" fillId="4" borderId="35" xfId="4" applyNumberFormat="1" applyFont="1" applyFill="1" applyBorder="1" applyAlignment="1">
      <alignment horizontal="center"/>
    </xf>
    <xf numFmtId="0" fontId="20" fillId="0" borderId="33" xfId="4" applyFont="1" applyBorder="1" applyAlignment="1">
      <alignment horizontal="left" vertical="center" wrapText="1"/>
    </xf>
    <xf numFmtId="0" fontId="10" fillId="0" borderId="28" xfId="4" applyFont="1" applyBorder="1" applyAlignment="1">
      <alignment horizontal="right" vertical="center"/>
    </xf>
    <xf numFmtId="0" fontId="10" fillId="0" borderId="34" xfId="4" applyFont="1" applyBorder="1" applyAlignment="1">
      <alignment horizontal="right" vertical="center"/>
    </xf>
    <xf numFmtId="0" fontId="10" fillId="0" borderId="30" xfId="4" applyFont="1" applyBorder="1" applyAlignment="1">
      <alignment horizontal="right" vertical="center"/>
    </xf>
    <xf numFmtId="0" fontId="10" fillId="0" borderId="33" xfId="4" applyFont="1" applyBorder="1" applyAlignment="1">
      <alignment horizontal="right" vertical="center"/>
    </xf>
    <xf numFmtId="44" fontId="8" fillId="4" borderId="34" xfId="3" applyFont="1" applyFill="1" applyBorder="1" applyAlignment="1" applyProtection="1">
      <alignment horizontal="center" vertical="center" shrinkToFit="1"/>
    </xf>
    <xf numFmtId="44" fontId="8" fillId="4" borderId="33" xfId="3" applyFont="1" applyFill="1" applyBorder="1" applyAlignment="1" applyProtection="1">
      <alignment horizontal="center" vertical="center" shrinkToFit="1"/>
    </xf>
    <xf numFmtId="14" fontId="8" fillId="4" borderId="0" xfId="4" applyNumberFormat="1" applyFont="1" applyFill="1" applyAlignment="1">
      <alignment horizontal="center"/>
    </xf>
    <xf numFmtId="0" fontId="10" fillId="6" borderId="1" xfId="4" applyFont="1" applyFill="1" applyBorder="1" applyAlignment="1" applyProtection="1">
      <alignment horizontal="left"/>
      <protection locked="0"/>
    </xf>
  </cellXfs>
  <cellStyles count="29">
    <cellStyle name="Lien hypertexte" xfId="27" builtinId="8"/>
    <cellStyle name="Milliers" xfId="21" builtinId="3"/>
    <cellStyle name="Milliers 2" xfId="1" xr:uid="{00000000-0005-0000-0000-000001000000}"/>
    <cellStyle name="Milliers 3" xfId="2" xr:uid="{00000000-0005-0000-0000-000002000000}"/>
    <cellStyle name="Milliers 4" xfId="25" xr:uid="{F7A152E4-A465-4DBD-840E-94E89369AF07}"/>
    <cellStyle name="Monétaire" xfId="28" builtinId="4"/>
    <cellStyle name="Monétaire 2" xfId="3" xr:uid="{00000000-0005-0000-0000-000003000000}"/>
    <cellStyle name="Normal" xfId="0" builtinId="0"/>
    <cellStyle name="Normal 10" xfId="20" xr:uid="{00000000-0005-0000-0000-000005000000}"/>
    <cellStyle name="Normal 11" xfId="22" xr:uid="{00000000-0005-0000-0000-000006000000}"/>
    <cellStyle name="Normal 11 2" xfId="26" xr:uid="{226E1227-CA4F-451F-927A-1311C5C6039B}"/>
    <cellStyle name="Normal 12" xfId="23" xr:uid="{00000000-0005-0000-0000-000007000000}"/>
    <cellStyle name="Normal 13" xfId="24" xr:uid="{2559BEED-F1D7-4F02-A3E6-3D91DF9B3721}"/>
    <cellStyle name="Normal 2" xfId="4" xr:uid="{00000000-0005-0000-0000-000008000000}"/>
    <cellStyle name="Normal 2 2" xfId="5" xr:uid="{00000000-0005-0000-0000-000009000000}"/>
    <cellStyle name="Normal 3" xfId="6" xr:uid="{00000000-0005-0000-0000-00000A000000}"/>
    <cellStyle name="Normal 3 2" xfId="7" xr:uid="{00000000-0005-0000-0000-00000B000000}"/>
    <cellStyle name="Normal 3 3" xfId="8" xr:uid="{00000000-0005-0000-0000-00000C000000}"/>
    <cellStyle name="Normal 3 3 2" xfId="9" xr:uid="{00000000-0005-0000-0000-00000D000000}"/>
    <cellStyle name="Normal 4" xfId="10" xr:uid="{00000000-0005-0000-0000-00000E000000}"/>
    <cellStyle name="Normal 4 2" xfId="11" xr:uid="{00000000-0005-0000-0000-00000F000000}"/>
    <cellStyle name="Normal 4 2 2" xfId="12" xr:uid="{00000000-0005-0000-0000-000010000000}"/>
    <cellStyle name="Normal 5" xfId="13" xr:uid="{00000000-0005-0000-0000-000011000000}"/>
    <cellStyle name="Normal 5 2" xfId="14" xr:uid="{00000000-0005-0000-0000-000012000000}"/>
    <cellStyle name="Normal 6" xfId="15" xr:uid="{00000000-0005-0000-0000-000013000000}"/>
    <cellStyle name="Normal 7" xfId="17" xr:uid="{00000000-0005-0000-0000-000014000000}"/>
    <cellStyle name="Normal 8" xfId="18" xr:uid="{00000000-0005-0000-0000-000015000000}"/>
    <cellStyle name="Normal 9" xfId="19" xr:uid="{00000000-0005-0000-0000-000016000000}"/>
    <cellStyle name="Pourcentage 2" xfId="16" xr:uid="{00000000-0005-0000-0000-000017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69215</xdr:colOff>
      <xdr:row>0</xdr:row>
      <xdr:rowOff>19050</xdr:rowOff>
    </xdr:from>
    <xdr:to>
      <xdr:col>2</xdr:col>
      <xdr:colOff>1905</xdr:colOff>
      <xdr:row>3</xdr:row>
      <xdr:rowOff>69170</xdr:rowOff>
    </xdr:to>
    <xdr:pic>
      <xdr:nvPicPr>
        <xdr:cNvPr id="21570" name="Picture 1" descr="logo">
          <a:extLst>
            <a:ext uri="{FF2B5EF4-FFF2-40B4-BE49-F238E27FC236}">
              <a16:creationId xmlns:a16="http://schemas.microsoft.com/office/drawing/2014/main" id="{00000000-0008-0000-0000-000042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5" y="19050"/>
          <a:ext cx="1550035" cy="535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53</xdr:row>
          <xdr:rowOff>127000</xdr:rowOff>
        </xdr:from>
        <xdr:to>
          <xdr:col>5</xdr:col>
          <xdr:colOff>368300</xdr:colOff>
          <xdr:row>55</xdr:row>
          <xdr:rowOff>63500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53</xdr:row>
          <xdr:rowOff>127000</xdr:rowOff>
        </xdr:from>
        <xdr:to>
          <xdr:col>8</xdr:col>
          <xdr:colOff>355600</xdr:colOff>
          <xdr:row>55</xdr:row>
          <xdr:rowOff>63500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csn.sharepoint.com/FSSS-Ctb/Instances/Ancien%20-%20Aide%20aux%20syndicats/Aide%20aux%20syndicats%20-%20201610%20-%20Qu&#233;bec/Aide%20aux%20syndicats%20-%2020161028%20-%20QU&#201;BEC%20-%20080203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csn.sharepoint.com/FSSS-Ctb/Comptes%20Payables/AIDE%20AUX%20SYNDICATS/Aide%20aux%20syndicats%20-%2020121023%20-%20DRUMMONDVIL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dicats"/>
      <sheetName val="KM"/>
      <sheetName val="Aide vierge"/>
      <sheetName val="CHQ"/>
    </sheetNames>
    <sheetDataSet>
      <sheetData sheetId="0"/>
      <sheetData sheetId="1"/>
      <sheetData sheetId="2">
        <row r="83">
          <cell r="J83">
            <v>42669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DICATS - OCT. 2012"/>
      <sheetName val="DRUMMONDVILLE"/>
      <sheetName val="Aide vierge"/>
      <sheetName val="08-09-038"/>
      <sheetName val="08-08-053"/>
      <sheetName val="08-02-069"/>
      <sheetName val="08-26-080"/>
      <sheetName val="08-10-089"/>
      <sheetName val="08-11-262"/>
      <sheetName val="08-12-098"/>
      <sheetName val="08-25-062"/>
      <sheetName val="0812074"/>
      <sheetName val="0804052"/>
      <sheetName val="08-11-140"/>
      <sheetName val="08-02-070"/>
      <sheetName val="08-13-100"/>
      <sheetName val="08-15-043"/>
      <sheetName val="LA MALBAIE"/>
      <sheetName val="Laval"/>
      <sheetName val="Montréal"/>
      <sheetName val="QUÉBEC"/>
      <sheetName val="Rimouski"/>
      <sheetName val="Riviere-du-Loup"/>
      <sheetName val="S-Hyacinthe"/>
      <sheetName val="Sherbrooke"/>
      <sheetName val="Trois-Rivières"/>
      <sheetName val="Ancienne liste Drummondville"/>
    </sheetNames>
    <sheetDataSet>
      <sheetData sheetId="0"/>
      <sheetData sheetId="1">
        <row r="9">
          <cell r="C9">
            <v>0.35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sss.militants@csn.qc.ca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A1:Y79"/>
  <sheetViews>
    <sheetView tabSelected="1" topLeftCell="A39" zoomScale="90" zoomScaleNormal="90" workbookViewId="0">
      <selection activeCell="I74" sqref="I74:J74"/>
    </sheetView>
  </sheetViews>
  <sheetFormatPr baseColWidth="10" defaultColWidth="11" defaultRowHeight="13"/>
  <cols>
    <col min="1" max="1" width="2.6640625" style="19" customWidth="1"/>
    <col min="2" max="2" width="18.83203125" style="19" customWidth="1"/>
    <col min="3" max="3" width="10.1640625" style="20" customWidth="1"/>
    <col min="4" max="10" width="10.1640625" style="19" customWidth="1"/>
    <col min="11" max="11" width="2.6640625" style="19" customWidth="1"/>
    <col min="12" max="12" width="1.1640625" style="19" customWidth="1"/>
    <col min="13" max="13" width="2.6640625" style="19" customWidth="1"/>
    <col min="14" max="14" width="6.33203125" style="19" customWidth="1"/>
    <col min="15" max="15" width="10.6640625" style="19" customWidth="1"/>
    <col min="16" max="16" width="10.33203125" style="19" bestFit="1" customWidth="1"/>
    <col min="17" max="19" width="11.1640625" style="19" customWidth="1"/>
    <col min="20" max="20" width="10.33203125" style="19" bestFit="1" customWidth="1"/>
    <col min="21" max="21" width="8.83203125" style="19" customWidth="1"/>
    <col min="22" max="22" width="2.33203125" style="19" bestFit="1" customWidth="1"/>
    <col min="23" max="23" width="12" style="19" customWidth="1"/>
    <col min="24" max="16384" width="11" style="19"/>
  </cols>
  <sheetData>
    <row r="1" spans="1:21" ht="13" customHeight="1" thickBot="1">
      <c r="D1" s="185" t="s">
        <v>60</v>
      </c>
      <c r="E1" s="185"/>
      <c r="F1" s="185"/>
      <c r="G1" s="21"/>
    </row>
    <row r="2" spans="1:21" ht="13" customHeight="1">
      <c r="D2" s="185"/>
      <c r="E2" s="185"/>
      <c r="F2" s="185"/>
      <c r="G2" s="21"/>
      <c r="H2" s="191" t="s">
        <v>0</v>
      </c>
      <c r="I2" s="192"/>
      <c r="J2" s="193"/>
      <c r="N2" s="22" t="s">
        <v>86</v>
      </c>
      <c r="O2" s="23"/>
      <c r="P2" s="23"/>
      <c r="Q2" s="23"/>
    </row>
    <row r="3" spans="1:21" ht="14.25" customHeight="1">
      <c r="C3" s="201" t="s">
        <v>97</v>
      </c>
      <c r="D3" s="201"/>
      <c r="E3" s="201"/>
      <c r="F3" s="201"/>
      <c r="G3" s="201"/>
      <c r="H3" s="194"/>
      <c r="I3" s="195"/>
      <c r="J3" s="196"/>
    </row>
    <row r="4" spans="1:21" ht="15" customHeight="1">
      <c r="C4" s="24" t="s">
        <v>87</v>
      </c>
      <c r="D4" s="197"/>
      <c r="E4" s="197"/>
      <c r="F4" s="197"/>
      <c r="G4" s="25"/>
      <c r="H4" s="188" t="s">
        <v>1</v>
      </c>
      <c r="I4" s="189"/>
      <c r="J4" s="190"/>
      <c r="N4" s="152" t="s">
        <v>88</v>
      </c>
    </row>
    <row r="5" spans="1:21" ht="15" customHeight="1">
      <c r="B5" s="26"/>
      <c r="C5" s="27" t="s">
        <v>82</v>
      </c>
      <c r="D5" s="198"/>
      <c r="E5" s="198"/>
      <c r="F5" s="198"/>
      <c r="G5" s="28"/>
      <c r="H5" s="202" t="s">
        <v>96</v>
      </c>
      <c r="I5" s="203"/>
      <c r="J5" s="204"/>
    </row>
    <row r="6" spans="1:21" ht="15" customHeight="1">
      <c r="B6" s="26"/>
      <c r="C6" s="29" t="s">
        <v>83</v>
      </c>
      <c r="D6" s="198"/>
      <c r="E6" s="198"/>
      <c r="F6" s="198"/>
      <c r="G6" s="25"/>
      <c r="H6" s="188" t="s">
        <v>2</v>
      </c>
      <c r="I6" s="189"/>
      <c r="J6" s="190"/>
    </row>
    <row r="7" spans="1:21" ht="13" customHeight="1" thickBot="1">
      <c r="H7" s="182" t="s">
        <v>3</v>
      </c>
      <c r="I7" s="183"/>
      <c r="J7" s="184"/>
    </row>
    <row r="8" spans="1:21" ht="16.5" customHeight="1" thickBot="1">
      <c r="B8" s="26" t="s">
        <v>4</v>
      </c>
      <c r="D8" s="30"/>
      <c r="E8" s="15"/>
      <c r="F8" s="15"/>
      <c r="G8" s="26"/>
      <c r="I8" s="31"/>
      <c r="J8" s="32"/>
      <c r="T8" s="33"/>
      <c r="U8" s="27" t="s">
        <v>7</v>
      </c>
    </row>
    <row r="9" spans="1:21" ht="9" customHeight="1" thickBot="1">
      <c r="B9" s="26"/>
      <c r="F9" s="26"/>
      <c r="G9" s="26"/>
      <c r="I9" s="31"/>
      <c r="P9" s="1"/>
      <c r="Q9" s="165">
        <v>1</v>
      </c>
      <c r="R9" s="165">
        <v>2</v>
      </c>
      <c r="S9" s="166">
        <v>3</v>
      </c>
      <c r="T9" s="34"/>
      <c r="U9" s="34" t="s">
        <v>8</v>
      </c>
    </row>
    <row r="10" spans="1:21" ht="13" customHeight="1" thickBot="1">
      <c r="B10" s="26" t="s">
        <v>5</v>
      </c>
      <c r="D10" s="199"/>
      <c r="E10" s="199"/>
      <c r="F10" s="199"/>
      <c r="G10" s="199"/>
      <c r="H10" s="35" t="s">
        <v>65</v>
      </c>
      <c r="I10" s="200"/>
      <c r="J10" s="200"/>
      <c r="P10" s="162" t="s">
        <v>10</v>
      </c>
      <c r="Q10" s="156">
        <v>17.05</v>
      </c>
      <c r="R10" s="156">
        <v>25.55</v>
      </c>
      <c r="S10" s="157">
        <v>33.75</v>
      </c>
      <c r="T10" s="34"/>
      <c r="U10" s="36" t="s">
        <v>99</v>
      </c>
    </row>
    <row r="11" spans="1:21" ht="9.75" customHeight="1" thickBot="1">
      <c r="D11" s="37"/>
      <c r="E11" s="37"/>
      <c r="F11" s="38"/>
      <c r="G11" s="37"/>
      <c r="H11" s="37"/>
      <c r="I11" s="37"/>
      <c r="J11" s="37"/>
      <c r="P11" s="163" t="s">
        <v>11</v>
      </c>
      <c r="Q11" s="156">
        <v>17.05</v>
      </c>
      <c r="R11" s="158">
        <v>25.55</v>
      </c>
      <c r="S11" s="159">
        <v>33.75</v>
      </c>
      <c r="T11" s="34"/>
      <c r="U11" s="36" t="s">
        <v>99</v>
      </c>
    </row>
    <row r="12" spans="1:21" ht="13" customHeight="1">
      <c r="B12" s="26" t="s">
        <v>6</v>
      </c>
      <c r="D12" s="180"/>
      <c r="E12" s="181"/>
      <c r="F12" s="180"/>
      <c r="G12" s="181"/>
      <c r="H12" s="180"/>
      <c r="I12" s="181"/>
      <c r="J12" s="180"/>
      <c r="P12" s="163" t="s">
        <v>12</v>
      </c>
      <c r="Q12" s="156">
        <v>17.05</v>
      </c>
      <c r="R12" s="158">
        <v>25.55</v>
      </c>
      <c r="S12" s="159">
        <v>33.75</v>
      </c>
      <c r="T12" s="34"/>
      <c r="U12" s="36" t="s">
        <v>99</v>
      </c>
    </row>
    <row r="13" spans="1:21" ht="9.75" customHeight="1">
      <c r="B13" s="26"/>
      <c r="D13" s="37"/>
      <c r="E13" s="37"/>
      <c r="F13" s="37"/>
      <c r="G13" s="37"/>
      <c r="H13" s="37"/>
      <c r="I13" s="37"/>
      <c r="J13" s="37"/>
      <c r="P13" s="163" t="s">
        <v>13</v>
      </c>
      <c r="Q13" s="158">
        <v>25.8</v>
      </c>
      <c r="R13" s="158">
        <v>33.75</v>
      </c>
      <c r="S13" s="159">
        <v>41.65</v>
      </c>
      <c r="T13" s="34"/>
      <c r="U13" s="36" t="s">
        <v>99</v>
      </c>
    </row>
    <row r="14" spans="1:21" ht="13" customHeight="1" thickBot="1">
      <c r="B14" s="26" t="s">
        <v>9</v>
      </c>
      <c r="D14" s="199"/>
      <c r="E14" s="199"/>
      <c r="F14" s="199"/>
      <c r="G14" s="199"/>
      <c r="H14" s="199"/>
      <c r="I14" s="39" t="s">
        <v>64</v>
      </c>
      <c r="J14" s="129"/>
      <c r="P14" s="164" t="s">
        <v>14</v>
      </c>
      <c r="Q14" s="160">
        <v>34.049999999999997</v>
      </c>
      <c r="R14" s="160">
        <v>50.15</v>
      </c>
      <c r="S14" s="161">
        <v>70</v>
      </c>
      <c r="T14" s="34"/>
      <c r="U14" s="36" t="s">
        <v>99</v>
      </c>
    </row>
    <row r="15" spans="1:21" ht="9.75" customHeight="1" thickBot="1">
      <c r="B15" s="26"/>
    </row>
    <row r="16" spans="1:21" ht="18" customHeight="1" thickBot="1">
      <c r="A16" s="40" t="s">
        <v>15</v>
      </c>
      <c r="B16" s="41"/>
      <c r="C16" s="42"/>
      <c r="D16" s="41"/>
      <c r="E16" s="41"/>
      <c r="F16" s="41"/>
      <c r="G16" s="41"/>
      <c r="H16" s="41"/>
      <c r="I16" s="41"/>
      <c r="J16" s="41"/>
      <c r="K16" s="43"/>
    </row>
    <row r="17" spans="1:25" ht="13" customHeight="1" thickBot="1">
      <c r="A17" s="44"/>
      <c r="K17" s="45"/>
      <c r="N17" s="46" t="s">
        <v>81</v>
      </c>
      <c r="O17" s="47"/>
      <c r="P17" s="47"/>
      <c r="Q17" s="47"/>
      <c r="R17" s="47"/>
      <c r="S17" s="47"/>
      <c r="T17" s="47"/>
      <c r="U17" s="47"/>
      <c r="V17" s="47"/>
      <c r="W17" s="47"/>
    </row>
    <row r="18" spans="1:25" ht="15.75" customHeight="1">
      <c r="A18" s="44"/>
      <c r="B18" s="48" t="s">
        <v>85</v>
      </c>
      <c r="C18" s="49" t="s">
        <v>16</v>
      </c>
      <c r="D18" s="50" t="s">
        <v>17</v>
      </c>
      <c r="E18" s="50" t="s">
        <v>18</v>
      </c>
      <c r="F18" s="50" t="s">
        <v>19</v>
      </c>
      <c r="G18" s="50" t="s">
        <v>20</v>
      </c>
      <c r="H18" s="50" t="s">
        <v>21</v>
      </c>
      <c r="I18" s="51" t="s">
        <v>22</v>
      </c>
      <c r="J18" s="186" t="s">
        <v>23</v>
      </c>
      <c r="K18" s="45"/>
      <c r="N18" s="52"/>
      <c r="O18" s="53" t="s">
        <v>24</v>
      </c>
      <c r="P18" s="53" t="s">
        <v>25</v>
      </c>
      <c r="Q18" s="53" t="s">
        <v>26</v>
      </c>
      <c r="R18" s="53" t="s">
        <v>27</v>
      </c>
      <c r="S18" s="53" t="s">
        <v>28</v>
      </c>
      <c r="T18" s="53" t="s">
        <v>29</v>
      </c>
      <c r="U18" s="53" t="s">
        <v>30</v>
      </c>
      <c r="V18" s="52"/>
      <c r="W18" s="52"/>
      <c r="Y18" s="54" t="s">
        <v>78</v>
      </c>
    </row>
    <row r="19" spans="1:25" ht="16.5" customHeight="1" thickBot="1">
      <c r="A19" s="44"/>
      <c r="B19" s="55" t="s">
        <v>84</v>
      </c>
      <c r="C19" s="130"/>
      <c r="D19" s="56" t="str">
        <f>IF($C$19&gt;1,C19+1,"")</f>
        <v/>
      </c>
      <c r="E19" s="56" t="str">
        <f>IF($C$19&gt;1,D19+1,"")</f>
        <v/>
      </c>
      <c r="F19" s="56" t="str">
        <f t="shared" ref="F19:I19" si="0">IF($C$19&gt;1,E19+1,"")</f>
        <v/>
      </c>
      <c r="G19" s="56" t="str">
        <f t="shared" si="0"/>
        <v/>
      </c>
      <c r="H19" s="56" t="str">
        <f t="shared" si="0"/>
        <v/>
      </c>
      <c r="I19" s="56" t="str">
        <f t="shared" si="0"/>
        <v/>
      </c>
      <c r="J19" s="187"/>
      <c r="K19" s="45"/>
      <c r="N19" s="52" t="s">
        <v>31</v>
      </c>
      <c r="O19" s="12"/>
      <c r="P19" s="12"/>
      <c r="Q19" s="12"/>
      <c r="R19" s="12"/>
      <c r="S19" s="12"/>
      <c r="T19" s="12"/>
      <c r="U19" s="12"/>
      <c r="V19" s="57">
        <f>COUNTA(O19:U19)</f>
        <v>0</v>
      </c>
      <c r="W19" s="58">
        <f>IF($C$25=1,V19*Q10,IF($C$25=2,V19*R10,V19*S10))</f>
        <v>0</v>
      </c>
    </row>
    <row r="20" spans="1:25" ht="15.75" customHeight="1">
      <c r="A20" s="44"/>
      <c r="B20" s="59" t="s">
        <v>32</v>
      </c>
      <c r="C20" s="3"/>
      <c r="D20" s="4"/>
      <c r="E20" s="4"/>
      <c r="F20" s="4"/>
      <c r="G20" s="4"/>
      <c r="H20" s="4"/>
      <c r="I20" s="5"/>
      <c r="J20" s="60">
        <f>COUNTA(C20:I20)*$Y$20</f>
        <v>0</v>
      </c>
      <c r="K20" s="45"/>
      <c r="N20" s="52" t="s">
        <v>33</v>
      </c>
      <c r="O20" s="12"/>
      <c r="P20" s="12"/>
      <c r="Q20" s="12"/>
      <c r="R20" s="12"/>
      <c r="S20" s="12"/>
      <c r="T20" s="12"/>
      <c r="U20" s="12"/>
      <c r="V20" s="57">
        <f>COUNTA(O20:U20)</f>
        <v>0</v>
      </c>
      <c r="W20" s="58">
        <f>IF($C$25=1,V20*Q11,IF($C$25=2,V20*R11,V20*S11))</f>
        <v>0</v>
      </c>
      <c r="Y20" s="61">
        <v>16.399999999999999</v>
      </c>
    </row>
    <row r="21" spans="1:25" ht="15.75" customHeight="1">
      <c r="A21" s="44"/>
      <c r="B21" s="62" t="s">
        <v>34</v>
      </c>
      <c r="C21" s="6"/>
      <c r="D21" s="7"/>
      <c r="E21" s="7"/>
      <c r="F21" s="7"/>
      <c r="G21" s="7"/>
      <c r="H21" s="7"/>
      <c r="I21" s="8"/>
      <c r="J21" s="60">
        <f>COUNTA(C21:I21)*$Y$21</f>
        <v>0</v>
      </c>
      <c r="K21" s="45"/>
      <c r="N21" s="52" t="s">
        <v>35</v>
      </c>
      <c r="O21" s="12"/>
      <c r="P21" s="12"/>
      <c r="Q21" s="12"/>
      <c r="R21" s="12"/>
      <c r="S21" s="12"/>
      <c r="T21" s="12"/>
      <c r="U21" s="12"/>
      <c r="V21" s="57">
        <f>COUNTA(O21:U21)</f>
        <v>0</v>
      </c>
      <c r="W21" s="58">
        <f>IF($C$25=1,V21*Q12,IF($C$25=2,V21*R12,V21*S12))</f>
        <v>0</v>
      </c>
      <c r="Y21" s="63">
        <v>26.25</v>
      </c>
    </row>
    <row r="22" spans="1:25" ht="15.75" customHeight="1">
      <c r="A22" s="44"/>
      <c r="B22" s="64" t="s">
        <v>36</v>
      </c>
      <c r="C22" s="6"/>
      <c r="D22" s="9"/>
      <c r="E22" s="9"/>
      <c r="F22" s="9"/>
      <c r="G22" s="9"/>
      <c r="H22" s="9"/>
      <c r="I22" s="10"/>
      <c r="J22" s="65">
        <f>COUNTA(C22:I22)*$Y$22</f>
        <v>0</v>
      </c>
      <c r="K22" s="45"/>
      <c r="N22" s="52" t="s">
        <v>37</v>
      </c>
      <c r="O22" s="12"/>
      <c r="P22" s="12"/>
      <c r="Q22" s="12"/>
      <c r="R22" s="12"/>
      <c r="S22" s="12"/>
      <c r="T22" s="12"/>
      <c r="U22" s="12"/>
      <c r="V22" s="57">
        <f>COUNTA(O22:U22)</f>
        <v>0</v>
      </c>
      <c r="W22" s="58">
        <f>IF($C$25=1,V22*Q13,IF($C$25=2,V22*R13,V22*S13))</f>
        <v>0</v>
      </c>
      <c r="Y22" s="61">
        <v>33</v>
      </c>
    </row>
    <row r="23" spans="1:25" ht="15.75" customHeight="1">
      <c r="A23" s="44"/>
      <c r="B23" s="64" t="s">
        <v>38</v>
      </c>
      <c r="C23" s="6"/>
      <c r="D23" s="9"/>
      <c r="E23" s="9"/>
      <c r="F23" s="9"/>
      <c r="G23" s="9"/>
      <c r="H23" s="9"/>
      <c r="I23" s="10"/>
      <c r="J23" s="60">
        <f>COUNTA(C23:I23)*$Y$23</f>
        <v>0</v>
      </c>
      <c r="K23" s="45"/>
      <c r="N23" s="52" t="s">
        <v>39</v>
      </c>
      <c r="O23" s="12"/>
      <c r="P23" s="12"/>
      <c r="Q23" s="12"/>
      <c r="R23" s="12"/>
      <c r="S23" s="12"/>
      <c r="T23" s="12"/>
      <c r="U23" s="12"/>
      <c r="V23" s="57">
        <f>COUNTA(O23:U23)</f>
        <v>0</v>
      </c>
      <c r="W23" s="58">
        <f>IF($C$25=1,V23*Q14,IF($C$25=2,V23*R14,V23*S14))</f>
        <v>0</v>
      </c>
      <c r="Y23" s="63">
        <v>216.5</v>
      </c>
    </row>
    <row r="24" spans="1:25" ht="15.75" customHeight="1" thickBot="1">
      <c r="A24" s="44"/>
      <c r="B24" s="66" t="s">
        <v>75</v>
      </c>
      <c r="C24" s="67">
        <f t="shared" ref="C24:I24" si="1">O24</f>
        <v>0</v>
      </c>
      <c r="D24" s="68">
        <f t="shared" si="1"/>
        <v>0</v>
      </c>
      <c r="E24" s="68">
        <f t="shared" si="1"/>
        <v>0</v>
      </c>
      <c r="F24" s="68">
        <f t="shared" si="1"/>
        <v>0</v>
      </c>
      <c r="G24" s="68">
        <f t="shared" si="1"/>
        <v>0</v>
      </c>
      <c r="H24" s="69">
        <f t="shared" si="1"/>
        <v>0</v>
      </c>
      <c r="I24" s="70">
        <f t="shared" si="1"/>
        <v>0</v>
      </c>
      <c r="J24" s="71">
        <f>SUM(C24:I24)</f>
        <v>0</v>
      </c>
      <c r="K24" s="45"/>
      <c r="N24" s="72"/>
      <c r="O24" s="73">
        <f t="shared" ref="O24:U24" si="2">IF($C$25=1,SUMIF(O19:O23,"&gt;0&lt;",$Q10:$Q14),IF($C$25=2,SUMIF(O19:O23,"&gt;0&lt;",$R10:$R14),SUMIF(O19:O23,"&gt;0&lt;",$S10:$S14)))</f>
        <v>0</v>
      </c>
      <c r="P24" s="74">
        <f t="shared" si="2"/>
        <v>0</v>
      </c>
      <c r="Q24" s="74">
        <f t="shared" si="2"/>
        <v>0</v>
      </c>
      <c r="R24" s="74">
        <f t="shared" si="2"/>
        <v>0</v>
      </c>
      <c r="S24" s="74">
        <f t="shared" si="2"/>
        <v>0</v>
      </c>
      <c r="T24" s="74">
        <f t="shared" si="2"/>
        <v>0</v>
      </c>
      <c r="U24" s="74">
        <f t="shared" si="2"/>
        <v>0</v>
      </c>
      <c r="V24" s="75"/>
      <c r="W24" s="74">
        <f>SUM(W19:W23)</f>
        <v>0</v>
      </c>
    </row>
    <row r="25" spans="1:25" ht="15.75" customHeight="1" thickBot="1">
      <c r="A25" s="44"/>
      <c r="B25" s="76" t="s">
        <v>76</v>
      </c>
      <c r="C25" s="11"/>
      <c r="I25" s="77" t="s">
        <v>40</v>
      </c>
      <c r="J25" s="78">
        <f>SUM(J20:J24)</f>
        <v>0</v>
      </c>
      <c r="K25" s="45"/>
      <c r="W25" s="79">
        <f>SUM(O24:U24)-W24</f>
        <v>0</v>
      </c>
      <c r="Y25" s="155" t="s">
        <v>59</v>
      </c>
    </row>
    <row r="26" spans="1:25" ht="6" customHeight="1">
      <c r="A26" s="44"/>
      <c r="C26" s="19"/>
      <c r="K26" s="45"/>
    </row>
    <row r="27" spans="1:25" ht="13" customHeight="1">
      <c r="A27" s="44"/>
      <c r="B27" s="95" t="s">
        <v>79</v>
      </c>
      <c r="C27" s="2"/>
      <c r="D27" s="147" t="s">
        <v>41</v>
      </c>
      <c r="E27" s="149"/>
      <c r="F27" s="81" t="s">
        <v>100</v>
      </c>
      <c r="G27" s="150">
        <f>E27*0.65</f>
        <v>0</v>
      </c>
      <c r="H27" s="148" t="s">
        <v>51</v>
      </c>
      <c r="I27" s="151"/>
      <c r="J27" s="83">
        <f>G27*I27</f>
        <v>0</v>
      </c>
      <c r="K27" s="45"/>
    </row>
    <row r="28" spans="1:25" ht="6" customHeight="1">
      <c r="A28" s="44"/>
      <c r="C28" s="84"/>
      <c r="E28" s="85"/>
      <c r="F28" s="85"/>
      <c r="G28" s="85"/>
      <c r="H28" s="85"/>
      <c r="I28" s="82"/>
      <c r="J28" s="85"/>
      <c r="K28" s="45"/>
    </row>
    <row r="29" spans="1:25" ht="13" customHeight="1">
      <c r="A29" s="44"/>
      <c r="B29" s="95" t="s">
        <v>80</v>
      </c>
      <c r="C29" s="2"/>
      <c r="D29" s="86" t="s">
        <v>77</v>
      </c>
      <c r="E29" s="85"/>
      <c r="F29" s="87" t="s">
        <v>67</v>
      </c>
      <c r="G29" s="85"/>
      <c r="H29" s="85"/>
      <c r="I29" s="82"/>
      <c r="J29" s="13"/>
      <c r="K29" s="45"/>
    </row>
    <row r="30" spans="1:25" ht="13" customHeight="1">
      <c r="A30" s="44"/>
      <c r="B30" s="86" t="s">
        <v>95</v>
      </c>
      <c r="C30" s="171"/>
      <c r="E30" s="88"/>
      <c r="F30" s="89"/>
      <c r="G30" s="85"/>
      <c r="H30" s="85"/>
      <c r="I30" s="82"/>
      <c r="J30" s="85"/>
      <c r="K30" s="45"/>
    </row>
    <row r="31" spans="1:25" ht="13" customHeight="1">
      <c r="A31" s="44"/>
      <c r="B31" s="86" t="s">
        <v>94</v>
      </c>
      <c r="C31" s="171"/>
      <c r="D31" s="171"/>
      <c r="E31" s="170"/>
      <c r="F31" s="87" t="s">
        <v>42</v>
      </c>
      <c r="G31" s="85"/>
      <c r="H31" s="85"/>
      <c r="I31" s="82"/>
      <c r="J31" s="13"/>
      <c r="K31" s="45"/>
    </row>
    <row r="32" spans="1:25" ht="6" customHeight="1">
      <c r="A32" s="44"/>
      <c r="C32" s="19"/>
      <c r="E32" s="85"/>
      <c r="F32" s="85"/>
      <c r="G32" s="85"/>
      <c r="H32" s="85"/>
      <c r="I32" s="85"/>
      <c r="J32" s="85"/>
      <c r="K32" s="45"/>
    </row>
    <row r="33" spans="1:18" ht="13" customHeight="1" thickBot="1">
      <c r="A33" s="44"/>
      <c r="B33" s="100"/>
      <c r="C33" s="100"/>
      <c r="D33" s="92"/>
      <c r="F33" s="93"/>
      <c r="G33" s="93"/>
      <c r="I33" s="77" t="s">
        <v>70</v>
      </c>
      <c r="J33" s="94">
        <f>J25+J27+J29+J31</f>
        <v>0</v>
      </c>
      <c r="K33" s="45"/>
    </row>
    <row r="34" spans="1:18" ht="6" customHeight="1">
      <c r="A34" s="44"/>
      <c r="B34" s="167"/>
      <c r="C34" s="107"/>
      <c r="F34" s="93"/>
      <c r="G34" s="85"/>
      <c r="I34" s="95"/>
      <c r="J34" s="85"/>
      <c r="K34" s="45"/>
    </row>
    <row r="35" spans="1:18" ht="13" customHeight="1">
      <c r="A35" s="44"/>
      <c r="B35" s="90" t="s">
        <v>73</v>
      </c>
      <c r="C35" s="91">
        <v>1</v>
      </c>
      <c r="F35" s="93"/>
      <c r="G35" s="85"/>
      <c r="I35" s="77" t="s">
        <v>43</v>
      </c>
      <c r="J35" s="14"/>
      <c r="K35" s="45"/>
    </row>
    <row r="36" spans="1:18" ht="6" customHeight="1">
      <c r="A36" s="44"/>
      <c r="B36" s="44"/>
      <c r="C36" s="45"/>
      <c r="F36" s="93"/>
      <c r="G36" s="93"/>
      <c r="I36" s="82"/>
      <c r="J36" s="85"/>
      <c r="K36" s="45"/>
    </row>
    <row r="37" spans="1:18" ht="15.75" customHeight="1" thickBot="1">
      <c r="A37" s="44"/>
      <c r="B37" s="168" t="s">
        <v>72</v>
      </c>
      <c r="C37" s="169">
        <v>0.75</v>
      </c>
      <c r="D37" s="92"/>
      <c r="F37" s="93"/>
      <c r="G37" s="93"/>
      <c r="I37" s="77" t="s">
        <v>44</v>
      </c>
      <c r="J37" s="96">
        <f>J33*J35</f>
        <v>0</v>
      </c>
      <c r="K37" s="97" t="s">
        <v>45</v>
      </c>
    </row>
    <row r="38" spans="1:18" ht="13" customHeight="1" thickBot="1">
      <c r="A38" s="98"/>
      <c r="B38" s="99"/>
      <c r="C38" s="100"/>
      <c r="D38" s="100"/>
      <c r="E38" s="101"/>
      <c r="F38" s="102"/>
      <c r="G38" s="100"/>
      <c r="H38" s="100"/>
      <c r="I38" s="102"/>
      <c r="J38" s="103"/>
      <c r="K38" s="104"/>
    </row>
    <row r="39" spans="1:18" ht="13" customHeight="1" thickBot="1">
      <c r="C39" s="19"/>
    </row>
    <row r="40" spans="1:18" ht="18" customHeight="1" thickBot="1">
      <c r="A40" s="40" t="s">
        <v>90</v>
      </c>
      <c r="B40" s="41"/>
      <c r="C40" s="41"/>
      <c r="D40" s="41"/>
      <c r="E40" s="41"/>
      <c r="F40" s="41"/>
      <c r="G40" s="41"/>
      <c r="H40" s="172"/>
      <c r="I40" s="41"/>
      <c r="J40" s="41"/>
      <c r="K40" s="43"/>
      <c r="N40" s="23" t="s">
        <v>89</v>
      </c>
      <c r="O40" s="23"/>
      <c r="P40" s="23"/>
      <c r="Q40" s="23"/>
      <c r="R40" s="23"/>
    </row>
    <row r="41" spans="1:18" ht="13" customHeight="1">
      <c r="A41" s="44"/>
      <c r="B41" s="26"/>
      <c r="C41" s="19"/>
      <c r="K41" s="45"/>
    </row>
    <row r="42" spans="1:18" ht="13" customHeight="1" thickBot="1">
      <c r="A42" s="44"/>
      <c r="B42" s="95" t="s">
        <v>98</v>
      </c>
      <c r="C42" s="174"/>
      <c r="D42" s="147" t="s">
        <v>41</v>
      </c>
      <c r="E42" s="149"/>
      <c r="F42" s="81" t="s">
        <v>100</v>
      </c>
      <c r="G42" s="150">
        <f>E42*0.65</f>
        <v>0</v>
      </c>
      <c r="H42" s="148" t="s">
        <v>51</v>
      </c>
      <c r="I42" s="151"/>
      <c r="J42" s="105">
        <f>C42*G42*I42</f>
        <v>0</v>
      </c>
      <c r="K42" s="45"/>
    </row>
    <row r="43" spans="1:18" ht="6" customHeight="1">
      <c r="A43" s="44"/>
      <c r="B43" s="106"/>
      <c r="C43" s="107"/>
      <c r="E43" s="80"/>
      <c r="F43" s="81"/>
      <c r="G43" s="81"/>
      <c r="H43" s="108"/>
      <c r="I43" s="82"/>
      <c r="J43" s="109"/>
      <c r="K43" s="45"/>
    </row>
    <row r="44" spans="1:18" ht="12.75" customHeight="1">
      <c r="A44" s="44"/>
      <c r="B44" s="90" t="s">
        <v>91</v>
      </c>
      <c r="C44" s="91">
        <v>0.3</v>
      </c>
      <c r="E44" s="85"/>
      <c r="F44" s="87" t="s">
        <v>67</v>
      </c>
      <c r="G44" s="85"/>
      <c r="H44" s="85"/>
      <c r="I44" s="82"/>
      <c r="J44" s="16"/>
      <c r="K44" s="45"/>
    </row>
    <row r="45" spans="1:18" ht="6" customHeight="1">
      <c r="A45" s="44"/>
      <c r="B45" s="90"/>
      <c r="C45" s="91"/>
      <c r="E45" s="87"/>
      <c r="F45" s="85"/>
      <c r="G45" s="85"/>
      <c r="H45" s="85"/>
      <c r="I45" s="82"/>
      <c r="J45" s="109"/>
      <c r="K45" s="45"/>
    </row>
    <row r="46" spans="1:18" ht="13" customHeight="1">
      <c r="A46" s="44"/>
      <c r="B46" s="90" t="s">
        <v>93</v>
      </c>
      <c r="C46" s="91">
        <v>0.5</v>
      </c>
      <c r="E46" s="85"/>
      <c r="F46" s="87" t="s">
        <v>42</v>
      </c>
      <c r="G46" s="85"/>
      <c r="H46" s="85"/>
      <c r="I46" s="82"/>
      <c r="J46" s="16"/>
      <c r="K46" s="45"/>
    </row>
    <row r="47" spans="1:18" ht="6" customHeight="1">
      <c r="A47" s="44"/>
      <c r="B47" s="90"/>
      <c r="C47" s="91"/>
      <c r="E47" s="87"/>
      <c r="F47" s="85"/>
      <c r="G47" s="85"/>
      <c r="H47" s="85"/>
      <c r="I47" s="82"/>
      <c r="J47" s="109"/>
      <c r="K47" s="45"/>
    </row>
    <row r="48" spans="1:18" ht="13" customHeight="1">
      <c r="A48" s="44"/>
      <c r="B48" s="90" t="s">
        <v>74</v>
      </c>
      <c r="C48" s="91">
        <v>0.7</v>
      </c>
      <c r="I48" s="77" t="s">
        <v>69</v>
      </c>
      <c r="J48" s="110">
        <f>J42+J44+J46</f>
        <v>0</v>
      </c>
      <c r="K48" s="45"/>
    </row>
    <row r="49" spans="1:11" ht="6" customHeight="1">
      <c r="A49" s="44"/>
      <c r="B49" s="90"/>
      <c r="C49" s="91"/>
      <c r="I49" s="82"/>
      <c r="K49" s="45"/>
    </row>
    <row r="50" spans="1:11" ht="12.75" customHeight="1">
      <c r="A50" s="44"/>
      <c r="B50" s="90" t="s">
        <v>46</v>
      </c>
      <c r="C50" s="91">
        <v>0.8</v>
      </c>
      <c r="D50" s="112"/>
      <c r="I50" s="77" t="s">
        <v>43</v>
      </c>
      <c r="J50" s="14"/>
      <c r="K50" s="45"/>
    </row>
    <row r="51" spans="1:11" ht="6" customHeight="1" thickBot="1">
      <c r="A51" s="44"/>
      <c r="B51" s="98"/>
      <c r="C51" s="111"/>
      <c r="D51" s="113"/>
      <c r="I51" s="82"/>
      <c r="K51" s="45"/>
    </row>
    <row r="52" spans="1:11" ht="16.25" customHeight="1" thickBot="1">
      <c r="A52" s="44"/>
      <c r="C52" s="19"/>
      <c r="I52" s="77" t="s">
        <v>68</v>
      </c>
      <c r="J52" s="114">
        <f>J48*J50</f>
        <v>0</v>
      </c>
      <c r="K52" s="115" t="s">
        <v>47</v>
      </c>
    </row>
    <row r="53" spans="1:11" ht="13" customHeight="1" thickTop="1" thickBot="1">
      <c r="A53" s="98"/>
      <c r="B53" s="100"/>
      <c r="C53" s="100"/>
      <c r="D53" s="100"/>
      <c r="E53" s="100"/>
      <c r="F53" s="102"/>
      <c r="G53" s="102"/>
      <c r="H53" s="100"/>
      <c r="I53" s="100"/>
      <c r="J53" s="173"/>
      <c r="K53" s="104"/>
    </row>
    <row r="54" spans="1:11" ht="13" customHeight="1" thickBot="1">
      <c r="C54" s="19"/>
      <c r="F54" s="26"/>
      <c r="I54" s="26"/>
      <c r="J54" s="116"/>
      <c r="K54" s="54"/>
    </row>
    <row r="55" spans="1:11" ht="15.75" customHeight="1" thickBot="1">
      <c r="B55" s="139"/>
      <c r="C55" s="140"/>
      <c r="D55" s="140"/>
      <c r="E55" s="141" t="s">
        <v>48</v>
      </c>
      <c r="F55" s="142"/>
      <c r="G55" s="140"/>
      <c r="H55" s="143" t="s">
        <v>66</v>
      </c>
      <c r="I55" s="142"/>
      <c r="J55" s="144"/>
      <c r="K55" s="54"/>
    </row>
    <row r="56" spans="1:11" ht="13" customHeight="1" thickBot="1">
      <c r="C56" s="19"/>
    </row>
    <row r="57" spans="1:11" ht="18.75" customHeight="1" thickBot="1">
      <c r="A57" s="117" t="s">
        <v>49</v>
      </c>
      <c r="B57" s="41"/>
      <c r="C57" s="41"/>
      <c r="D57" s="41"/>
      <c r="E57" s="41"/>
      <c r="F57" s="41"/>
      <c r="G57" s="41"/>
      <c r="H57" s="41"/>
      <c r="I57" s="41"/>
      <c r="J57" s="41"/>
      <c r="K57" s="43"/>
    </row>
    <row r="58" spans="1:11" ht="13" customHeight="1">
      <c r="A58" s="44"/>
      <c r="C58" s="19"/>
      <c r="F58" s="118" t="s">
        <v>62</v>
      </c>
      <c r="H58" s="118" t="s">
        <v>63</v>
      </c>
      <c r="K58" s="45"/>
    </row>
    <row r="59" spans="1:11" ht="6" customHeight="1" thickBot="1">
      <c r="A59" s="44"/>
      <c r="B59" s="37"/>
      <c r="C59" s="54"/>
      <c r="G59" s="118"/>
      <c r="K59" s="45"/>
    </row>
    <row r="60" spans="1:11" ht="13" customHeight="1">
      <c r="A60" s="44"/>
      <c r="B60" s="210" t="s">
        <v>61</v>
      </c>
      <c r="C60" s="19"/>
      <c r="E60" s="116" t="s">
        <v>50</v>
      </c>
      <c r="F60" s="17"/>
      <c r="G60" s="54" t="s">
        <v>51</v>
      </c>
      <c r="H60" s="18"/>
      <c r="I60" s="119"/>
      <c r="J60" s="120">
        <f>F60*H60</f>
        <v>0</v>
      </c>
      <c r="K60" s="45"/>
    </row>
    <row r="61" spans="1:11" ht="6" customHeight="1">
      <c r="A61" s="44"/>
      <c r="B61" s="211"/>
      <c r="C61" s="19"/>
      <c r="E61" s="121"/>
      <c r="K61" s="45"/>
    </row>
    <row r="62" spans="1:11" ht="13" customHeight="1">
      <c r="A62" s="44"/>
      <c r="B62" s="211"/>
      <c r="C62" s="122"/>
      <c r="E62" s="116" t="s">
        <v>92</v>
      </c>
      <c r="F62" s="17"/>
      <c r="G62" s="54" t="s">
        <v>51</v>
      </c>
      <c r="H62" s="18"/>
      <c r="I62" s="119"/>
      <c r="J62" s="120">
        <f>F62*H62</f>
        <v>0</v>
      </c>
      <c r="K62" s="45"/>
    </row>
    <row r="63" spans="1:11" ht="6" customHeight="1">
      <c r="A63" s="44"/>
      <c r="B63" s="211"/>
      <c r="C63" s="122"/>
      <c r="E63" s="123"/>
      <c r="K63" s="45"/>
    </row>
    <row r="64" spans="1:11" ht="15.75" customHeight="1" thickBot="1">
      <c r="A64" s="44"/>
      <c r="B64" s="212"/>
      <c r="C64" s="122"/>
      <c r="F64" s="93"/>
      <c r="G64" s="93"/>
      <c r="I64" s="77" t="s">
        <v>71</v>
      </c>
      <c r="J64" s="114">
        <f>J60+J62</f>
        <v>0</v>
      </c>
      <c r="K64" s="115" t="s">
        <v>52</v>
      </c>
    </row>
    <row r="65" spans="1:18" ht="6" customHeight="1">
      <c r="A65" s="44"/>
      <c r="B65" s="124"/>
      <c r="C65" s="122"/>
      <c r="D65" s="121"/>
      <c r="K65" s="45"/>
    </row>
    <row r="66" spans="1:18" ht="27" customHeight="1" thickBot="1">
      <c r="A66" s="98"/>
      <c r="B66" s="215" t="s">
        <v>101</v>
      </c>
      <c r="C66" s="215"/>
      <c r="D66" s="215"/>
      <c r="E66" s="215"/>
      <c r="F66" s="215"/>
      <c r="G66" s="215"/>
      <c r="H66" s="215"/>
      <c r="I66" s="215"/>
      <c r="J66" s="215"/>
      <c r="K66" s="111"/>
      <c r="P66" s="146"/>
      <c r="Q66" s="146"/>
      <c r="R66" s="146"/>
    </row>
    <row r="67" spans="1:18" ht="13" customHeight="1" thickBot="1">
      <c r="C67" s="19"/>
      <c r="J67" s="26"/>
      <c r="K67" s="26"/>
      <c r="P67" s="145">
        <v>200</v>
      </c>
      <c r="Q67" s="153">
        <v>1</v>
      </c>
      <c r="R67" s="146"/>
    </row>
    <row r="68" spans="1:18" ht="13" customHeight="1">
      <c r="B68" s="125" t="s">
        <v>53</v>
      </c>
      <c r="C68" s="19"/>
      <c r="F68" s="126"/>
      <c r="G68" s="216" t="s">
        <v>54</v>
      </c>
      <c r="H68" s="217"/>
      <c r="I68" s="217"/>
      <c r="J68" s="220">
        <f>J37+J52+J64</f>
        <v>0</v>
      </c>
      <c r="K68" s="107"/>
      <c r="P68" s="145">
        <v>225</v>
      </c>
      <c r="Q68" s="153">
        <v>2</v>
      </c>
      <c r="R68" s="146"/>
    </row>
    <row r="69" spans="1:18" ht="13" customHeight="1" thickBot="1">
      <c r="B69" s="125" t="s">
        <v>55</v>
      </c>
      <c r="C69" s="19"/>
      <c r="G69" s="218"/>
      <c r="H69" s="219"/>
      <c r="I69" s="219"/>
      <c r="J69" s="221"/>
      <c r="K69" s="111"/>
      <c r="P69" s="145">
        <v>337.5</v>
      </c>
      <c r="Q69" s="153">
        <v>3</v>
      </c>
      <c r="R69" s="146"/>
    </row>
    <row r="70" spans="1:18" ht="13" customHeight="1">
      <c r="C70" s="19"/>
      <c r="H70" s="127"/>
      <c r="I70" s="127"/>
      <c r="J70" s="127"/>
      <c r="K70" s="81"/>
      <c r="P70" s="154"/>
      <c r="Q70" s="153">
        <v>4</v>
      </c>
      <c r="R70" s="146"/>
    </row>
    <row r="71" spans="1:18" ht="17.25" customHeight="1">
      <c r="B71" s="128" t="s">
        <v>56</v>
      </c>
      <c r="D71" s="223" t="s">
        <v>51</v>
      </c>
      <c r="E71" s="223"/>
      <c r="F71" s="223"/>
      <c r="G71" s="223"/>
      <c r="H71" s="116" t="s">
        <v>57</v>
      </c>
      <c r="I71" s="222"/>
      <c r="J71" s="222"/>
      <c r="K71" s="81"/>
      <c r="P71" s="154"/>
      <c r="Q71" s="153">
        <v>5</v>
      </c>
      <c r="R71" s="146"/>
    </row>
    <row r="72" spans="1:18" ht="10.5" customHeight="1" thickBot="1">
      <c r="C72" s="19"/>
      <c r="J72" s="127"/>
      <c r="K72" s="81"/>
      <c r="P72" s="154"/>
      <c r="Q72" s="153">
        <v>6</v>
      </c>
      <c r="R72" s="146"/>
    </row>
    <row r="73" spans="1:18" ht="12.75" customHeight="1" thickBot="1">
      <c r="A73" s="207" t="s">
        <v>58</v>
      </c>
      <c r="B73" s="208"/>
      <c r="C73" s="208"/>
      <c r="D73" s="208"/>
      <c r="E73" s="208"/>
      <c r="F73" s="208"/>
      <c r="G73" s="208"/>
      <c r="H73" s="208"/>
      <c r="I73" s="208"/>
      <c r="J73" s="208"/>
      <c r="K73" s="209"/>
      <c r="P73" s="154"/>
      <c r="Q73" s="153">
        <v>7</v>
      </c>
      <c r="R73" s="146"/>
    </row>
    <row r="74" spans="1:18" ht="14.25" customHeight="1">
      <c r="A74" s="131"/>
      <c r="B74" s="178" t="s">
        <v>4</v>
      </c>
      <c r="C74" s="206" t="str">
        <f>un&amp;tiret&amp;deux&amp;tiret&amp;trois</f>
        <v>--</v>
      </c>
      <c r="D74" s="206"/>
      <c r="E74" s="206"/>
      <c r="F74" s="175"/>
      <c r="G74" s="177" t="s">
        <v>104</v>
      </c>
      <c r="H74" s="179"/>
      <c r="I74" s="213">
        <f>+TOTALAIDE</f>
        <v>0</v>
      </c>
      <c r="J74" s="213"/>
      <c r="K74" s="132"/>
      <c r="P74" s="154"/>
      <c r="Q74" s="153">
        <v>8</v>
      </c>
      <c r="R74" s="146"/>
    </row>
    <row r="75" spans="1:18" ht="14.25" customHeight="1">
      <c r="A75" s="133"/>
      <c r="B75" s="177" t="s">
        <v>103</v>
      </c>
      <c r="C75" s="206" t="s">
        <v>107</v>
      </c>
      <c r="D75" s="206"/>
      <c r="E75" s="206"/>
      <c r="F75" s="175"/>
      <c r="G75" s="177" t="s">
        <v>105</v>
      </c>
      <c r="H75" s="179"/>
      <c r="I75" s="214"/>
      <c r="J75" s="214"/>
      <c r="K75" s="134"/>
      <c r="P75" s="154"/>
      <c r="Q75" s="153">
        <v>9</v>
      </c>
      <c r="R75" s="146"/>
    </row>
    <row r="76" spans="1:18" ht="14.25" customHeight="1">
      <c r="A76" s="133"/>
      <c r="B76" s="177" t="s">
        <v>102</v>
      </c>
      <c r="C76" s="176"/>
      <c r="D76" s="176"/>
      <c r="E76" s="176"/>
      <c r="F76" s="175"/>
      <c r="G76" s="177" t="s">
        <v>106</v>
      </c>
      <c r="H76" s="179"/>
      <c r="I76" s="205"/>
      <c r="J76" s="205"/>
      <c r="K76" s="134"/>
      <c r="P76" s="154"/>
      <c r="Q76" s="153">
        <v>10</v>
      </c>
      <c r="R76" s="146"/>
    </row>
    <row r="77" spans="1:18" ht="6.75" customHeight="1" thickBot="1">
      <c r="A77" s="135"/>
      <c r="B77" s="136"/>
      <c r="C77" s="137"/>
      <c r="D77" s="136"/>
      <c r="E77" s="136"/>
      <c r="F77" s="136"/>
      <c r="G77" s="136"/>
      <c r="H77" s="136"/>
      <c r="I77" s="136"/>
      <c r="J77" s="136"/>
      <c r="K77" s="138"/>
      <c r="P77" s="146"/>
      <c r="Q77" s="146"/>
      <c r="R77" s="146"/>
    </row>
    <row r="78" spans="1:18">
      <c r="P78" s="146"/>
      <c r="Q78" s="146"/>
      <c r="R78" s="146"/>
    </row>
    <row r="79" spans="1:18" ht="12" customHeight="1"/>
  </sheetData>
  <sheetProtection selectLockedCells="1"/>
  <mergeCells count="27">
    <mergeCell ref="I76:J76"/>
    <mergeCell ref="C75:E75"/>
    <mergeCell ref="C74:E74"/>
    <mergeCell ref="A73:K73"/>
    <mergeCell ref="B60:B64"/>
    <mergeCell ref="I74:J74"/>
    <mergeCell ref="I75:J75"/>
    <mergeCell ref="B66:J66"/>
    <mergeCell ref="G68:I69"/>
    <mergeCell ref="J68:J69"/>
    <mergeCell ref="I71:J71"/>
    <mergeCell ref="D71:G71"/>
    <mergeCell ref="D12:J12"/>
    <mergeCell ref="H7:J7"/>
    <mergeCell ref="D1:F2"/>
    <mergeCell ref="J18:J19"/>
    <mergeCell ref="H4:J4"/>
    <mergeCell ref="H6:J6"/>
    <mergeCell ref="H2:J3"/>
    <mergeCell ref="D4:F4"/>
    <mergeCell ref="D6:F6"/>
    <mergeCell ref="D5:F5"/>
    <mergeCell ref="D10:G10"/>
    <mergeCell ref="D14:H14"/>
    <mergeCell ref="I10:J10"/>
    <mergeCell ref="C3:G3"/>
    <mergeCell ref="H5:J5"/>
  </mergeCells>
  <dataValidations count="3">
    <dataValidation type="whole" errorStyle="warning" allowBlank="1" showInputMessage="1" showErrorMessage="1" errorTitle="Attention" error="le maximum pour les journées de transport est de 2 jours" sqref="H62" xr:uid="{00000000-0002-0000-0100-000000000000}">
      <formula1>0</formula1>
      <formula2>2</formula2>
    </dataValidation>
    <dataValidation type="list" allowBlank="1" showInputMessage="1" showErrorMessage="1" sqref="F60 F62" xr:uid="{31159087-CB14-436C-B112-0F008C19B008}">
      <formula1>$P$67:$P$69</formula1>
    </dataValidation>
    <dataValidation type="list" allowBlank="1" showInputMessage="1" showErrorMessage="1" sqref="I27 I42" xr:uid="{BC04E3C4-761F-454A-81E3-B16C7FFA3C34}">
      <formula1>$Q$67:$Q$76</formula1>
    </dataValidation>
  </dataValidations>
  <hyperlinks>
    <hyperlink ref="H5" r:id="rId1" xr:uid="{E3394772-7CC9-444E-A772-46C8C744B5E8}"/>
  </hyperlinks>
  <printOptions horizontalCentered="1"/>
  <pageMargins left="0" right="0" top="0.19685039370078741" bottom="0.31496062992125984" header="0.31496062992125984" footer="0.11811023622047245"/>
  <pageSetup scale="80" orientation="portrait" r:id="rId2"/>
  <headerFooter alignWithMargins="0">
    <oddFooter>&amp;R&amp;8Mise à jour le 28 mai 2024</oddFooter>
  </headerFooter>
  <rowBreaks count="1" manualBreakCount="1">
    <brk id="77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53</xdr:row>
                    <xdr:rowOff>127000</xdr:rowOff>
                  </from>
                  <to>
                    <xdr:col>5</xdr:col>
                    <xdr:colOff>368300</xdr:colOff>
                    <xdr:row>55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locked="0" defaultSize="0" autoFill="0" autoLine="0" autoPict="0">
                <anchor moveWithCells="1">
                  <from>
                    <xdr:col>8</xdr:col>
                    <xdr:colOff>25400</xdr:colOff>
                    <xdr:row>53</xdr:row>
                    <xdr:rowOff>127000</xdr:rowOff>
                  </from>
                  <to>
                    <xdr:col>8</xdr:col>
                    <xdr:colOff>355600</xdr:colOff>
                    <xdr:row>55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F00361F1E7734C9B45533B746608F0" ma:contentTypeVersion="12" ma:contentTypeDescription="Create a new document." ma:contentTypeScope="" ma:versionID="65f323fb81d745ff4e2208a00106879c">
  <xsd:schema xmlns:xsd="http://www.w3.org/2001/XMLSchema" xmlns:xs="http://www.w3.org/2001/XMLSchema" xmlns:p="http://schemas.microsoft.com/office/2006/metadata/properties" xmlns:ns2="326984d0-342b-47ab-9146-45799d92bc0c" xmlns:ns3="1ea01727-7e03-4912-a4f1-44099839adb6" targetNamespace="http://schemas.microsoft.com/office/2006/metadata/properties" ma:root="true" ma:fieldsID="79a3d53eee6d3ca1e5b092e1c82d44cc" ns2:_="" ns3:_="">
    <xsd:import namespace="326984d0-342b-47ab-9146-45799d92bc0c"/>
    <xsd:import namespace="1ea01727-7e03-4912-a4f1-44099839ad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R_x00e9_g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984d0-342b-47ab-9146-45799d92bc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e7a519b-212d-4352-90e8-ee830e9905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R_x00e9_gion" ma:index="19" nillable="true" ma:displayName="Région" ma:format="Dropdown" ma:internalName="R_x00e9_gion">
      <xsd:simpleType>
        <xsd:restriction base="dms:Choice">
          <xsd:enumeration value="02- Côte-Nord"/>
          <xsd:enumeration value="04- Gaspésie/Îles-de-la-Madeleine"/>
          <xsd:enumeration value="06- Outaouais"/>
          <xsd:enumeration value="07- Lanaudière"/>
          <xsd:enumeration value="08- Laurentides"/>
          <xsd:enumeration value="09- Montréal"/>
          <xsd:enumeration value="11-Québec/Chaudière-Appalache"/>
          <xsd:enumeration value="13- Saguenay/Lac-St-Jean"/>
          <xsd:enumeration value="15- Estrie"/>
          <xsd:enumeration value="22- Provincial"/>
          <xsd:enumeration value="25- Montérégie"/>
          <xsd:enumeration value="26- Coeur du Québe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01727-7e03-4912-a4f1-44099839adb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8fba3fc-2818-4817-bfdb-ea980d609d03}" ma:internalName="TaxCatchAll" ma:showField="CatchAllData" ma:web="1ea01727-7e03-4912-a4f1-44099839a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6984d0-342b-47ab-9146-45799d92bc0c">
      <Terms xmlns="http://schemas.microsoft.com/office/infopath/2007/PartnerControls"/>
    </lcf76f155ced4ddcb4097134ff3c332f>
    <TaxCatchAll xmlns="1ea01727-7e03-4912-a4f1-44099839adb6" xsi:nil="true"/>
    <R_x00e9_gion xmlns="326984d0-342b-47ab-9146-45799d92bc0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136B8C-BB58-47DA-A97E-229482AA9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984d0-342b-47ab-9146-45799d92bc0c"/>
    <ds:schemaRef ds:uri="1ea01727-7e03-4912-a4f1-44099839ad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7741F8-C688-49B2-B7B7-A3F3517698F1}">
  <ds:schemaRefs>
    <ds:schemaRef ds:uri="http://schemas.microsoft.com/office/2006/metadata/properties"/>
    <ds:schemaRef ds:uri="http://schemas.microsoft.com/office/infopath/2007/PartnerControls"/>
    <ds:schemaRef ds:uri="326984d0-342b-47ab-9146-45799d92bc0c"/>
    <ds:schemaRef ds:uri="1ea01727-7e03-4912-a4f1-44099839adb6"/>
  </ds:schemaRefs>
</ds:datastoreItem>
</file>

<file path=customXml/itemProps3.xml><?xml version="1.0" encoding="utf-8"?>
<ds:datastoreItem xmlns:ds="http://schemas.openxmlformats.org/officeDocument/2006/customXml" ds:itemID="{9337AD6E-A859-4B9A-872E-E5F8303499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14</vt:i4>
      </vt:variant>
    </vt:vector>
  </HeadingPairs>
  <TitlesOfParts>
    <vt:vector size="15" baseType="lpstr">
      <vt:lpstr>Aide dynamique</vt:lpstr>
      <vt:lpstr>ADRESSE</vt:lpstr>
      <vt:lpstr>DATE</vt:lpstr>
      <vt:lpstr>deux</vt:lpstr>
      <vt:lpstr>FACTURE</vt:lpstr>
      <vt:lpstr>INSTANCE</vt:lpstr>
      <vt:lpstr>LIEU</vt:lpstr>
      <vt:lpstr>NOMDELEGUE</vt:lpstr>
      <vt:lpstr>NOMSYNDICAT</vt:lpstr>
      <vt:lpstr>'Aide dynamique'!Print_Area</vt:lpstr>
      <vt:lpstr>tiret</vt:lpstr>
      <vt:lpstr>TOTALAIDE</vt:lpstr>
      <vt:lpstr>trois</vt:lpstr>
      <vt:lpstr>un</vt:lpstr>
      <vt:lpstr>'Aide dynamique'!Zone_d_impression</vt:lpstr>
    </vt:vector>
  </TitlesOfParts>
  <Company>FSSS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 Lévesque</dc:creator>
  <cp:lastModifiedBy>Julie Mercier</cp:lastModifiedBy>
  <cp:lastPrinted>2025-08-15T17:11:29Z</cp:lastPrinted>
  <dcterms:created xsi:type="dcterms:W3CDTF">2011-07-11T13:19:15Z</dcterms:created>
  <dcterms:modified xsi:type="dcterms:W3CDTF">2025-09-03T15:34:08Z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0x010100AAF00361F1E7734C9B45533B746608F0</vt:lpwstr>
  </property>
  <property fmtid="{D5CDD505-2E9C-101B-9397-08002B2CF9AE}" pid="3" name="MediaServiceImageTags">
    <vt:lpwstr/>
  </property>
</Properties>
</file>